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2"/>
  </bookViews>
  <sheets>
    <sheet name="Тит учеб план" sheetId="1" r:id="rId1"/>
    <sheet name="Тит лист к графику" sheetId="2" r:id="rId2"/>
    <sheet name="Кален учеб график" sheetId="3" r:id="rId3"/>
    <sheet name="Сводные данные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  <externalReference r:id="rId12"/>
  </externalReferences>
  <definedNames>
    <definedName name="Допустимое_уменьшение_нагрузки_меньше_32_часов_для_некоторых_циклов" localSheetId="1">'[2]Рабочий'!$AA$12</definedName>
    <definedName name="Допустимое_уменьшение_нагрузки_меньше_32_часов_для_некоторых_циклов" localSheetId="0">'[2]Рабочий'!$AA$12</definedName>
    <definedName name="Допустимое_уменьшение_нагрузки_меньше_32_часов_для_некоторых_циклов">'[1]Рабочий'!$AA$12</definedName>
    <definedName name="_xlnm.Print_Titles" localSheetId="4">'РУП'!$3:$8</definedName>
    <definedName name="МаксКолЗачВГоду" localSheetId="1">'[2]Нормы'!$B$12</definedName>
    <definedName name="МаксКолЗачВГоду" localSheetId="0">'[2]Нормы'!$B$12</definedName>
    <definedName name="МаксКолЗачВГоду">'[1]Нормы'!$B$12</definedName>
    <definedName name="МаксКолЭкзВГоду" localSheetId="1">'[2]Нормы'!$B$11</definedName>
    <definedName name="МаксКолЭкзВГоду" localSheetId="0">'[2]Нормы'!$B$11</definedName>
    <definedName name="МаксКолЭкзВГоду">'[1]Нормы'!$B$11</definedName>
    <definedName name="_xlnm.Print_Area" localSheetId="6">'БУП'!$A$1:$H$71</definedName>
    <definedName name="_xlnm.Print_Area" localSheetId="2">'Кален учеб график'!$A$1:$BF$282</definedName>
    <definedName name="_xlnm.Print_Area" localSheetId="5">'ОПОП'!$A$1:$H$87</definedName>
    <definedName name="_xlnm.Print_Area" localSheetId="4">'РУП'!$A$1:$AH$87</definedName>
    <definedName name="_xlnm.Print_Area" localSheetId="1">'Тит лист к графику'!$A$1:$BI$27</definedName>
    <definedName name="_xlnm.Print_Area" localSheetId="0">'Тит учеб план'!$A$1:$BI$28</definedName>
    <definedName name="ОбязУчебНагрузка" localSheetId="1">'[2]Нормы'!$B$3</definedName>
    <definedName name="ОбязУчебНагрузка" localSheetId="0">'[2]Нормы'!$B$3</definedName>
    <definedName name="ОбязУчебНагрузка">'[1]Нормы'!$B$3</definedName>
    <definedName name="ОтклонениеПоЦиклам" localSheetId="1">'[2]План'!$EB$6</definedName>
    <definedName name="ОтклонениеПоЦиклам" localSheetId="0">'[2]План'!$EB$6</definedName>
    <definedName name="ОтклонениеПоЦиклам">'[1]План'!$EB$6</definedName>
    <definedName name="Сроки_МинКолЧасовПоДисц" localSheetId="1">'[2]Нормы'!$B$6</definedName>
    <definedName name="Сроки_МинКолЧасовПоДисц" localSheetId="0">'[2]Нормы'!$B$6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1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4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праздничной на 1 больше</t>
        </r>
      </text>
    </comment>
  </commentList>
</comments>
</file>

<file path=xl/sharedStrings.xml><?xml version="1.0" encoding="utf-8"?>
<sst xmlns="http://schemas.openxmlformats.org/spreadsheetml/2006/main" count="1408" uniqueCount="466">
  <si>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</si>
  <si>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</si>
  <si>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</si>
  <si>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</si>
  <si>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</si>
  <si>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</si>
  <si>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</si>
  <si>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</si>
  <si>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</si>
  <si>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</si>
  <si>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</si>
  <si>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</si>
  <si>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</si>
  <si>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</si>
  <si>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</si>
  <si>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</si>
  <si>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Формы промежуточной аттестации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</si>
  <si>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</si>
  <si>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</si>
  <si>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</si>
  <si>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</si>
  <si>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</si>
  <si>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</si>
  <si>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</si>
  <si>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</si>
  <si>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</si>
  <si>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</si>
  <si>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</si>
  <si>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(вкл. экономику и право)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</si>
  <si>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</si>
  <si>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</si>
  <si>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</si>
  <si>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</si>
  <si>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</si>
  <si>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</si>
  <si>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</si>
  <si>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</si>
  <si>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</si>
  <si>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</si>
  <si>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</si>
  <si>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</si>
  <si>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</si>
  <si>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</si>
  <si>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</si>
  <si>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</si>
  <si>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</si>
  <si>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дисциплин и МДК</t>
  </si>
  <si>
    <t>учебной практики</t>
  </si>
  <si>
    <t>зачетов</t>
  </si>
  <si>
    <t>ОДБ.08</t>
  </si>
  <si>
    <t>ОДБ.09</t>
  </si>
  <si>
    <t>ОДП.00</t>
  </si>
  <si>
    <t>Охрана труда</t>
  </si>
  <si>
    <t>Безопасность жизнедеятельности</t>
  </si>
  <si>
    <t>ПМ.02</t>
  </si>
  <si>
    <t>МДК.02.01</t>
  </si>
  <si>
    <t>ПМ.03</t>
  </si>
  <si>
    <t>УП.00</t>
  </si>
  <si>
    <t>ПП.00</t>
  </si>
  <si>
    <t>ПА.00</t>
  </si>
  <si>
    <t>Э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</si>
  <si>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</si>
  <si>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</si>
  <si>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</si>
  <si>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</si>
  <si>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</si>
  <si>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</si>
  <si>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</si>
  <si>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</si>
  <si>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</si>
  <si>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</si>
  <si>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Макс. учебная нагрузка обучающегося, час.</t>
  </si>
  <si>
    <t>ОП.01</t>
  </si>
  <si>
    <t>ОП.02</t>
  </si>
  <si>
    <t>ОП.03</t>
  </si>
  <si>
    <t>ОП.04</t>
  </si>
  <si>
    <t>ОП.05</t>
  </si>
  <si>
    <t>Профессиональный цикл</t>
  </si>
  <si>
    <t>ДЗ</t>
  </si>
  <si>
    <t>З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</si>
  <si>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</si>
  <si>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</si>
  <si>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– 4 сент.</t>
  </si>
  <si>
    <t>Сентябрь</t>
  </si>
  <si>
    <t>Октябрь</t>
  </si>
  <si>
    <t>Ноябрь</t>
  </si>
  <si>
    <t>28 нояб. – 4 дек.</t>
  </si>
  <si>
    <t>Декабрь</t>
  </si>
  <si>
    <t>Январь</t>
  </si>
  <si>
    <t>30 янв. -  5 фев.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</si>
  <si>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</si>
  <si>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</si>
  <si>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</si>
  <si>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</si>
  <si>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</si>
  <si>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</si>
  <si>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</si>
  <si>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</si>
  <si>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</si>
  <si>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</si>
  <si>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</si>
  <si>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</si>
  <si>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</si>
  <si>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</si>
  <si>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</si>
  <si>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</si>
  <si>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</si>
  <si>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</si>
  <si>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</si>
  <si>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</si>
  <si>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</si>
  <si>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30 сент. -  6 окт.</t>
  </si>
  <si>
    <t>30 дек. – 5 янв.</t>
  </si>
  <si>
    <t>30 июн. – 6 июл.</t>
  </si>
  <si>
    <t>1.2.  Календарный график аттестаций</t>
  </si>
  <si>
    <t>Всего аттестаций в неделю</t>
  </si>
  <si>
    <t>Государственная итоговая аттестация</t>
  </si>
  <si>
    <t>УТВЕРЖДАЮ</t>
  </si>
  <si>
    <t>Квалификация:</t>
  </si>
  <si>
    <t>Форма обучения:</t>
  </si>
  <si>
    <t>Нормативный срок обучения на базе среднего (полного) общего образования :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</si>
  <si>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</si>
  <si>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</si>
  <si>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</si>
  <si>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ОДП.01</t>
  </si>
  <si>
    <t>ОДП.02</t>
  </si>
  <si>
    <t>ОДП.03</t>
  </si>
  <si>
    <t>УП.03</t>
  </si>
  <si>
    <t>ПП.03</t>
  </si>
  <si>
    <t>Профильные общеобразовательные дисциплины</t>
  </si>
  <si>
    <t>Информатика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</si>
  <si>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</si>
  <si>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</si>
  <si>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</si>
  <si>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</si>
  <si>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</si>
  <si>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</si>
  <si>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</si>
  <si>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</si>
  <si>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</si>
  <si>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</si>
  <si>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</si>
  <si>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</si>
  <si>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ОП.06</t>
  </si>
  <si>
    <t>Информационные технологии в профессиональной деятельности</t>
  </si>
  <si>
    <t>ОП.08</t>
  </si>
  <si>
    <t>ОП.09</t>
  </si>
  <si>
    <t>ОП.07</t>
  </si>
  <si>
    <t>ПМ.04</t>
  </si>
  <si>
    <t>УП.04</t>
  </si>
  <si>
    <t>ПП.04</t>
  </si>
  <si>
    <t xml:space="preserve">по специальности среднего профессионального образования 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</si>
  <si>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базовой подготовки</t>
  </si>
  <si>
    <t>Базовые общепрофессиональные дисциплины</t>
  </si>
  <si>
    <t>ОГСЭ.01.</t>
  </si>
  <si>
    <t xml:space="preserve"> Основы философии</t>
  </si>
  <si>
    <t>ОГСЭ.02.</t>
  </si>
  <si>
    <t xml:space="preserve"> История</t>
  </si>
  <si>
    <t>ОГСЭ.ОЗ.</t>
  </si>
  <si>
    <t xml:space="preserve"> Иностранный язык</t>
  </si>
  <si>
    <t>ОГСЭ.04.</t>
  </si>
  <si>
    <t xml:space="preserve"> Физическая культура</t>
  </si>
  <si>
    <t>EH.00</t>
  </si>
  <si>
    <t>Математический и общий ественнонаучный цикл</t>
  </si>
  <si>
    <t>ЕН.01.</t>
  </si>
  <si>
    <t>ЕН.02.</t>
  </si>
  <si>
    <t>П. 00</t>
  </si>
  <si>
    <t>Общепрофессиональные дисциплины</t>
  </si>
  <si>
    <t xml:space="preserve">ОП.01. </t>
  </si>
  <si>
    <t xml:space="preserve">ОП.02. </t>
  </si>
  <si>
    <t xml:space="preserve">ОП.ОЗ. </t>
  </si>
  <si>
    <t>ОП.04.</t>
  </si>
  <si>
    <t>ОП.05.</t>
  </si>
  <si>
    <t xml:space="preserve">ОП.06. </t>
  </si>
  <si>
    <t>Правовые основы профессиональной деятельности</t>
  </si>
  <si>
    <t>ОП.07.</t>
  </si>
  <si>
    <t>ОП.08.</t>
  </si>
  <si>
    <t>ОП.09.</t>
  </si>
  <si>
    <t>МДК.01.01.</t>
  </si>
  <si>
    <t>МДК.02.01.</t>
  </si>
  <si>
    <t>МДК.03.01.</t>
  </si>
  <si>
    <t>МДК.04.01.</t>
  </si>
  <si>
    <t>ВСЕГО</t>
  </si>
  <si>
    <t>ПДП</t>
  </si>
  <si>
    <t>Производственная практика (преддипломная)</t>
  </si>
  <si>
    <t>ОП.10.</t>
  </si>
  <si>
    <t>Производственная практика (практика по профилю специальности)</t>
  </si>
  <si>
    <t>Всего по циклам</t>
  </si>
  <si>
    <t>курсов. работа (проект)</t>
  </si>
  <si>
    <t>Время                                                                                    в неделях</t>
  </si>
  <si>
    <t>в том числе лаб. и практ. занятий</t>
  </si>
  <si>
    <t>Обязательная часть циклов ОПОП</t>
  </si>
  <si>
    <t>1-3</t>
  </si>
  <si>
    <t>1-2</t>
  </si>
  <si>
    <t>1</t>
  </si>
  <si>
    <t>2</t>
  </si>
  <si>
    <t>3</t>
  </si>
  <si>
    <r>
      <t>Протокол "___" от ______________</t>
    </r>
    <r>
      <rPr>
        <u val="single"/>
        <sz val="10"/>
        <rFont val="Times New Roman"/>
        <family val="1"/>
      </rPr>
      <t>20______г.</t>
    </r>
  </si>
  <si>
    <t>БУП рассмотрен и согласован на заседании ЦК</t>
  </si>
  <si>
    <t>Председатель ЦК /______________/ __________________</t>
  </si>
  <si>
    <t>Директор БУ "Радужнинский</t>
  </si>
  <si>
    <t>профессиональный колледж"</t>
  </si>
  <si>
    <t>_______________ М.Н.Волков</t>
  </si>
  <si>
    <r>
      <t>"_____"</t>
    </r>
    <r>
      <rPr>
        <u val="single"/>
        <sz val="10"/>
        <color indexed="8"/>
        <rFont val="Times New Roman"/>
        <family val="1"/>
      </rPr>
      <t xml:space="preserve"> ___________ </t>
    </r>
    <r>
      <rPr>
        <sz val="10"/>
        <color indexed="8"/>
        <rFont val="Times New Roman"/>
        <family val="1"/>
      </rPr>
      <t>20______г.</t>
    </r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</si>
  <si>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</si>
  <si>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</si>
  <si>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</si>
  <si>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</si>
  <si>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ОП.10</t>
  </si>
  <si>
    <t>Проведение технологических процессов разработки и эксплуатации нефтяных и газовых месторождений</t>
  </si>
  <si>
    <t>Материаловедение</t>
  </si>
  <si>
    <t>Бурение</t>
  </si>
  <si>
    <t>Автоматизация производства</t>
  </si>
  <si>
    <t>МДК.01.02</t>
  </si>
  <si>
    <t>Эксплуатация нефтегазопромыслового оборудования</t>
  </si>
  <si>
    <t xml:space="preserve"> I Курс</t>
  </si>
  <si>
    <t>II Курс</t>
  </si>
  <si>
    <t>III Курс</t>
  </si>
  <si>
    <t>IV  Курс</t>
  </si>
  <si>
    <t>Технология исследования скважин</t>
  </si>
  <si>
    <t>Ведение технологического процесса исследования скважин</t>
  </si>
  <si>
    <t>IV Курс</t>
  </si>
  <si>
    <t>Основы экономики</t>
  </si>
  <si>
    <t>Геология нефти и газа</t>
  </si>
  <si>
    <t xml:space="preserve">Формы промежуточной аттестации                                      </t>
  </si>
  <si>
    <t>Максимальная</t>
  </si>
  <si>
    <t>Самостоятельная работа</t>
  </si>
  <si>
    <t>Всего занятий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</si>
  <si>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</si>
  <si>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</si>
  <si>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</si>
  <si>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</si>
  <si>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</si>
  <si>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</si>
  <si>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</si>
  <si>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</si>
  <si>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4</t>
  </si>
  <si>
    <t>Математический и общий ественно-научный цикл</t>
  </si>
  <si>
    <t xml:space="preserve">ОП.08. </t>
  </si>
  <si>
    <t>Организация деятельности подчиненных</t>
  </si>
  <si>
    <t>Техник</t>
  </si>
  <si>
    <t xml:space="preserve">Инженерная графика                                            </t>
  </si>
  <si>
    <t xml:space="preserve">Электротехника и электроника              </t>
  </si>
  <si>
    <t xml:space="preserve">Геология </t>
  </si>
  <si>
    <t xml:space="preserve">Разработка нефтяных и газовых месторождений </t>
  </si>
  <si>
    <t>Эксплуатация нефтяных и газовых местрождений</t>
  </si>
  <si>
    <t>Эксплуатация нефтегазопромыслового оборудованияния</t>
  </si>
  <si>
    <t>Основы организации и планирования производственых работ</t>
  </si>
  <si>
    <t xml:space="preserve">Вариативная часть циклов ОПОП </t>
  </si>
  <si>
    <t>ОП.11</t>
  </si>
  <si>
    <t>ОП.12</t>
  </si>
  <si>
    <t>ОП.13</t>
  </si>
  <si>
    <t>ОП.14</t>
  </si>
  <si>
    <t>ОП.15</t>
  </si>
  <si>
    <t>ОП.16</t>
  </si>
  <si>
    <t>Сбор и подготовка скважинной продукци</t>
  </si>
  <si>
    <t>Современые технологии</t>
  </si>
  <si>
    <t>Производственая практика</t>
  </si>
  <si>
    <t>___________________ М.Н.Волков</t>
  </si>
  <si>
    <t xml:space="preserve"> УЧЕБНЫЙ ПЛАН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</si>
  <si>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</si>
  <si>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</si>
  <si>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</si>
  <si>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2. Сводные данные по бюджету времени (в неделях)</t>
  </si>
  <si>
    <t>4. БАЗИСНЫЙ УЧЕБНЫЙ ПЛАН</t>
  </si>
  <si>
    <t>5. БАЗИСНЫЙ УЧЕБНЫЙ ПЛАН</t>
  </si>
  <si>
    <t>Кабинеты:</t>
  </si>
  <si>
    <t>иностранного языка</t>
  </si>
  <si>
    <t>Лаборатории:</t>
  </si>
  <si>
    <t>Спортивный комплекс:</t>
  </si>
  <si>
    <t>Спортивный зал</t>
  </si>
  <si>
    <t>Залы:</t>
  </si>
  <si>
    <t>Актовый зал</t>
  </si>
  <si>
    <t>IV курс</t>
  </si>
  <si>
    <t>131018 Разработка и эксплуатация нефтяных и газовых месторождений</t>
  </si>
  <si>
    <t>10 мес.</t>
  </si>
  <si>
    <t>ОГСЭ.05.</t>
  </si>
  <si>
    <t>Психология общения</t>
  </si>
  <si>
    <t>Организация деятельности коллектива исполнителей</t>
  </si>
  <si>
    <t>Участие в исследовании скважин для определения эффективности технологических процессов, увеличения нефтеотдачи пластов</t>
  </si>
  <si>
    <t>Определение эффективности технологических процессов и методы увеличения нефтеотдачи пластов</t>
  </si>
  <si>
    <t>ПМ.05</t>
  </si>
  <si>
    <t>ОГСЭ.0З.</t>
  </si>
  <si>
    <t>ОГСЭ.05</t>
  </si>
  <si>
    <t>преддипломная практика</t>
  </si>
  <si>
    <t xml:space="preserve">производственной практики                                 </t>
  </si>
  <si>
    <t>Старший техник-технолог</t>
  </si>
  <si>
    <t>3 года 10 мес.</t>
  </si>
  <si>
    <t>1-4</t>
  </si>
  <si>
    <t>2-3</t>
  </si>
  <si>
    <t>2-4</t>
  </si>
  <si>
    <t>Основы организации и планирования производственых работ на нефтяных и газовых местророждениях</t>
  </si>
  <si>
    <t>БУП рассмотрен и согласован на заседании ПЦК</t>
  </si>
  <si>
    <t>Председатель ПЦК /______________/ __________________</t>
  </si>
  <si>
    <t>Организация деятельности колектива исполнителей</t>
  </si>
  <si>
    <t>Выполнение работ по одной или нескольким профессиям рабочих, должностям служащих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</si>
  <si>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углубленной подготовки</t>
  </si>
  <si>
    <t>3 года и 10 мес.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</si>
  <si>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</si>
  <si>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</si>
  <si>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</si>
  <si>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</si>
  <si>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Управление коллективом исполнителей</t>
  </si>
  <si>
    <t>социально-экономических дисциплин</t>
  </si>
  <si>
    <t>безопасности жизнедеятельности и охраны труда</t>
  </si>
  <si>
    <t>Слесарное дело и технические измерения</t>
  </si>
  <si>
    <t>Э(к)</t>
  </si>
  <si>
    <t>--/Э</t>
  </si>
  <si>
    <t>--/ДЗ</t>
  </si>
  <si>
    <t>--/--/ДЗ</t>
  </si>
  <si>
    <t>17 нед.</t>
  </si>
  <si>
    <t>Учебная нагрузка обучающихся (час.)</t>
  </si>
  <si>
    <t>обязательная</t>
  </si>
  <si>
    <r>
      <t>Распределение обязательной нагрузки</t>
    </r>
    <r>
      <rPr>
        <sz val="10"/>
        <rFont val="Times New Roman"/>
        <family val="1"/>
      </rPr>
      <t xml:space="preserve">  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</rPr>
      <t>по курсам и семестрам (час. в семестр)</t>
    </r>
  </si>
  <si>
    <t>Преддипломная практика</t>
  </si>
  <si>
    <t>экзаменов (в т.ч. экзаменов квалификационных)</t>
  </si>
  <si>
    <t>дифф. зачетов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</si>
  <si>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</si>
  <si>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</si>
  <si>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</si>
  <si>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</si>
  <si>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</si>
  <si>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</si>
  <si>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</si>
  <si>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</si>
  <si>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</si>
  <si>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</si>
  <si>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</si>
  <si>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в т.ч.</t>
  </si>
  <si>
    <t xml:space="preserve">ОП.03. </t>
  </si>
  <si>
    <t>Лаб. и практ. Занятий</t>
  </si>
  <si>
    <t>"Техническое обслуживание и ремонт автомобильного транспорта"</t>
  </si>
  <si>
    <t>Информатика и ИКТ</t>
  </si>
  <si>
    <t>по программе базовой подготовки</t>
  </si>
  <si>
    <t xml:space="preserve">Информатика </t>
  </si>
  <si>
    <t>МДК. 02.01</t>
  </si>
  <si>
    <t>МДК. 01.02</t>
  </si>
  <si>
    <t>Выполнение работ по прфессииям "Слесарь п ремонту автомобилей", "Водитель автомобиля"</t>
  </si>
  <si>
    <t>МДК.03.01</t>
  </si>
  <si>
    <t>Эксплуатация автомобиля в условиях Крайнего Севера</t>
  </si>
  <si>
    <t>МДК.03.02</t>
  </si>
  <si>
    <t>Теоретическая подготовка автомобилей категории "В"и"С"</t>
  </si>
  <si>
    <t>Правовое обеспечение профессиональнеой деятельности</t>
  </si>
  <si>
    <t>ГИА</t>
  </si>
  <si>
    <t>программы подготовки специалистов среднего звена</t>
  </si>
  <si>
    <t xml:space="preserve"> КАЛЕНДАРНЫЙ УЧЕБНЫЙ ГРАФИК</t>
  </si>
  <si>
    <t xml:space="preserve">1.1 Календарный учебный график </t>
  </si>
  <si>
    <t>2 сент. – 8 сент.</t>
  </si>
  <si>
    <t>4 нояб. -  10 нояб.</t>
  </si>
  <si>
    <t>2 дек. – 8 дек.</t>
  </si>
  <si>
    <t>03 фев. -  9 фев.</t>
  </si>
  <si>
    <t>03 мар. – 9 мар.</t>
  </si>
  <si>
    <t>31 мар. – 6 апр.</t>
  </si>
  <si>
    <t>5 мая – 11 мая</t>
  </si>
  <si>
    <t>2 июн. – 8 июн.</t>
  </si>
  <si>
    <t>04 авг. – 10 авг.</t>
  </si>
  <si>
    <t>1 сен. – 7 сент.</t>
  </si>
  <si>
    <t>3 нояб. -  9 нояб.</t>
  </si>
  <si>
    <t>1 дек.–7 дек.</t>
  </si>
  <si>
    <t>5 янв. – 11 янв.</t>
  </si>
  <si>
    <t>2 фев. -  8 фев.</t>
  </si>
  <si>
    <t>2 мар. – 8 мар.</t>
  </si>
  <si>
    <t>4 мая. – 10 мая</t>
  </si>
  <si>
    <t>1 июн – 7 июн.</t>
  </si>
  <si>
    <t>3 авг. – 9 авг.</t>
  </si>
  <si>
    <t>31 авг. – 6 сент.</t>
  </si>
  <si>
    <t>5 окт. -  11окт.</t>
  </si>
  <si>
    <t>2 нояб. - 8 нояб.</t>
  </si>
  <si>
    <t>30 нояб. – 6 дек.</t>
  </si>
  <si>
    <t>4 янв. – 10 янв.</t>
  </si>
  <si>
    <t>1 фев. - 7 фев.</t>
  </si>
  <si>
    <t>29 фев. – 6 мар.</t>
  </si>
  <si>
    <t xml:space="preserve">4 апр. - 10 апр. </t>
  </si>
  <si>
    <t>2 мая. – 8 мая</t>
  </si>
  <si>
    <t>30 мая – 5 июн.</t>
  </si>
  <si>
    <t>4 июл. – 10 июл.</t>
  </si>
  <si>
    <t>1 авг. – 7 авг.</t>
  </si>
  <si>
    <t>3 окт. - 9 окт.</t>
  </si>
  <si>
    <t>31 окт. - 6 нояб.</t>
  </si>
  <si>
    <t>2 янв. – 8 янв.</t>
  </si>
  <si>
    <t>27 фев. – 5 мар.</t>
  </si>
  <si>
    <t xml:space="preserve">3 апр. - 9 апр. </t>
  </si>
  <si>
    <t>1 мая – 7 мая</t>
  </si>
  <si>
    <t>29 мая – 4 июн.</t>
  </si>
  <si>
    <t>3 июл. – 9 июл.</t>
  </si>
  <si>
    <t>31 июл. – 6 авг.</t>
  </si>
  <si>
    <t>Русский язык и литература</t>
  </si>
  <si>
    <t>ОБЖ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</si>
  <si>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</si>
  <si>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t>Курсовых работ (проектов)/индивидуальных проектов</t>
  </si>
  <si>
    <t>Консультации из расчета 4 часа на одного обучающегося в год</t>
  </si>
  <si>
    <r>
      <t xml:space="preserve">1. Программа базовой  подготовки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дипломной работы (проекта)</t>
    </r>
  </si>
  <si>
    <t>Математика: алгебра, начала математического анализа, геометрия</t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</si>
  <si>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</si>
  <si>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t>3. Рабочий учебный план по специальности 19.02.10 Технология продукции общественного питания</t>
  </si>
  <si>
    <t>естественнонаучный</t>
  </si>
  <si>
    <r>
      <t xml:space="preserve">по специальности </t>
    </r>
    <r>
      <rPr>
        <b/>
        <sz val="14"/>
        <color indexed="8"/>
        <rFont val="Times New Roman"/>
        <family val="1"/>
      </rPr>
      <t>19.02.10 ТЕХНОЛОГИЯ ПРОДУКЦИИ ОБЩЕСТВЕННОГО ПИТАНИЯ</t>
    </r>
  </si>
  <si>
    <t>политехнический колледж"</t>
  </si>
  <si>
    <t>ЕН.03.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</si>
  <si>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</si>
  <si>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</si>
  <si>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</si>
  <si>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Основы экономики, менеджмента и маркетинга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</si>
  <si>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</si>
  <si>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</si>
  <si>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</si>
  <si>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</si>
  <si>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Организация процесса приготовления и приготовление сложной горячей кулинарной продукции</t>
  </si>
  <si>
    <t>Технология приготовления сложной горячей кулинарной продукции</t>
  </si>
  <si>
    <t>Организация процесса приготовления и приготовление сложных хлебобулочных, мучных кондитерских изделий</t>
  </si>
  <si>
    <t>Технология приготовления сложных хлебобулочных, мучных кондитерских изделий</t>
  </si>
  <si>
    <t>МДК.05.01.</t>
  </si>
  <si>
    <t>УП.05</t>
  </si>
  <si>
    <t>ПП.05</t>
  </si>
  <si>
    <t>Организация процесса приготовления и приготовление сложных холодных и горячих десертов</t>
  </si>
  <si>
    <t>Технология приготовления сложных холодных и горячих десертов</t>
  </si>
  <si>
    <t>ПМ.06</t>
  </si>
  <si>
    <t>МДК.06.01.</t>
  </si>
  <si>
    <t>ПП.06</t>
  </si>
  <si>
    <t>Организация работы структурного подразделения</t>
  </si>
  <si>
    <t>Управление структурным подразделением организации</t>
  </si>
  <si>
    <t>ПМ.07</t>
  </si>
  <si>
    <t>МДК.07.01.</t>
  </si>
  <si>
    <t>УП.07</t>
  </si>
  <si>
    <t>ПП.07</t>
  </si>
  <si>
    <t>Выполнение работ по профессии "Официант, бармен"</t>
  </si>
  <si>
    <t xml:space="preserve">Технология обслуживания потребителей в зале </t>
  </si>
  <si>
    <t>Э*</t>
  </si>
  <si>
    <t>Безопасность жизнедеятельности*</t>
  </si>
  <si>
    <t>ОДб.07</t>
  </si>
  <si>
    <t>ОДб.08</t>
  </si>
  <si>
    <t>23 нед.</t>
  </si>
  <si>
    <t>22 нед.</t>
  </si>
  <si>
    <t>4 нед.</t>
  </si>
  <si>
    <t>6 нед.</t>
  </si>
  <si>
    <t>--/--/Э</t>
  </si>
  <si>
    <t>--/--/З/--/ДЗ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</si>
  <si>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</si>
  <si>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</si>
  <si>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</si>
  <si>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</si>
  <si>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/19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/17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</si>
  <si>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/21</t>
    </r>
    <r>
      <rPr>
        <b/>
        <vertAlign val="subscript"/>
        <sz val="9"/>
        <rFont val="Times New Roman"/>
        <family val="1"/>
      </rPr>
      <t>Э</t>
    </r>
  </si>
  <si>
    <t>Выполнение дипломного проекта (квалификационной работы ) с    18.05.2020    по   13.06.2020 (всего   4  нед.)                                                                                                                                                          Защита дипломного проекта (квалификационной работы) с 15.06.2020 по 27.06.2020 (всего 2 нед.)</t>
  </si>
  <si>
    <t>* учебно-полевые сборы - 35 часов</t>
  </si>
  <si>
    <t>"_______" ____________ 20_____г.</t>
  </si>
  <si>
    <t xml:space="preserve"> бюджетного учреждения профессионального образования</t>
  </si>
  <si>
    <t>Ханты-Мансийского автономного округа - Югры "Радужнинский политехнический колледж"</t>
  </si>
  <si>
    <t>Техник-технолог</t>
  </si>
  <si>
    <t xml:space="preserve">Период обучения - </t>
  </si>
  <si>
    <t>6. Перечень кабинетов, лабораторий, мастерских и других помещений для подготовки по специальности "Технология продукции общественного питания"</t>
  </si>
  <si>
    <t>информационных технологий в профессиональной деятельности</t>
  </si>
  <si>
    <t>экологических основ природопользования</t>
  </si>
  <si>
    <t>технологического оборудования кулинарного и кондитерского производства</t>
  </si>
  <si>
    <t>химии</t>
  </si>
  <si>
    <t>метрологии и стандартизации</t>
  </si>
  <si>
    <t>микробиологии, санитарии и гигиены</t>
  </si>
  <si>
    <t>Учебный кулинарный цех</t>
  </si>
  <si>
    <t>Учебный кондитерский цех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</si>
  <si>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</si>
  <si>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</si>
  <si>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12 нед.</t>
  </si>
  <si>
    <t>на базе основного общего образования</t>
  </si>
  <si>
    <t>2016-2020 учебный год</t>
  </si>
  <si>
    <t xml:space="preserve">на базе основного общего образования </t>
  </si>
  <si>
    <t>Стрелковый тир ( электронный) или место для стрельбы.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</si>
</sst>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0_ ;[Red]\-0\ "/>
    <numFmt numFmtId="188" formatCode="dd/mm/yy;@"/>
    <numFmt numFmtId="189" formatCode="0.00000"/>
    <numFmt numFmtId="190" formatCode="0.0000"/>
    <numFmt numFmtId="191" formatCode="0.000"/>
    <numFmt numFmtId="192" formatCode="[$-FC19]d\ mmmm\ yyyy\ &quot;г.&quot;"/>
  </numFmts>
  <fonts count="6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bscript"/>
      <sz val="9"/>
      <name val="Times New Roman"/>
      <family val="1"/>
    </font>
    <font>
      <b/>
      <sz val="5"/>
      <name val="Times New Roman"/>
      <family val="1"/>
    </font>
    <font>
      <b/>
      <sz val="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967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72" fontId="14" fillId="0" borderId="10" xfId="0" applyNumberFormat="1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13" fillId="2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1" fontId="14" fillId="2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3" fillId="2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73" fontId="14" fillId="2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173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4" fillId="20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center"/>
    </xf>
    <xf numFmtId="0" fontId="14" fillId="20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2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/>
    </xf>
    <xf numFmtId="173" fontId="14" fillId="0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49" fontId="5" fillId="0" borderId="0" xfId="55" applyNumberFormat="1" applyFont="1" applyBorder="1" applyAlignment="1" applyProtection="1">
      <alignment horizontal="left" vertical="center"/>
      <protection hidden="1"/>
    </xf>
    <xf numFmtId="49" fontId="5" fillId="0" borderId="0" xfId="55" applyNumberFormat="1" applyFont="1" applyBorder="1" applyProtection="1">
      <alignment/>
      <protection hidden="1"/>
    </xf>
    <xf numFmtId="1" fontId="5" fillId="0" borderId="0" xfId="55" applyNumberFormat="1" applyFont="1" applyBorder="1" applyProtection="1">
      <alignment/>
      <protection hidden="1"/>
    </xf>
    <xf numFmtId="0" fontId="5" fillId="0" borderId="0" xfId="55" applyFont="1">
      <alignment/>
      <protection/>
    </xf>
    <xf numFmtId="49" fontId="5" fillId="0" borderId="0" xfId="55" applyNumberFormat="1" applyFont="1" applyBorder="1" applyAlignment="1" applyProtection="1">
      <alignment horizontal="justify" vertical="center"/>
      <protection hidden="1"/>
    </xf>
    <xf numFmtId="0" fontId="5" fillId="0" borderId="0" xfId="55" applyFont="1" applyBorder="1">
      <alignment/>
      <protection/>
    </xf>
    <xf numFmtId="49" fontId="5" fillId="0" borderId="18" xfId="55" applyNumberFormat="1" applyFont="1" applyBorder="1" applyAlignment="1" applyProtection="1">
      <alignment horizontal="center" vertical="center"/>
      <protection hidden="1"/>
    </xf>
    <xf numFmtId="1" fontId="5" fillId="0" borderId="13" xfId="55" applyNumberFormat="1" applyFont="1" applyBorder="1" applyAlignment="1" applyProtection="1">
      <alignment horizontal="center" vertical="center" wrapText="1"/>
      <protection hidden="1"/>
    </xf>
    <xf numFmtId="1" fontId="5" fillId="0" borderId="10" xfId="55" applyNumberFormat="1" applyFont="1" applyBorder="1" applyAlignment="1" applyProtection="1">
      <alignment horizontal="center" vertical="center"/>
      <protection hidden="1"/>
    </xf>
    <xf numFmtId="0" fontId="5" fillId="0" borderId="14" xfId="55" applyFont="1" applyBorder="1" applyAlignment="1">
      <alignment horizontal="center"/>
      <protection/>
    </xf>
    <xf numFmtId="1" fontId="5" fillId="0" borderId="10" xfId="55" applyNumberFormat="1" applyFont="1" applyBorder="1" applyAlignment="1" applyProtection="1">
      <alignment horizontal="center" vertical="center" shrinkToFit="1"/>
      <protection hidden="1"/>
    </xf>
    <xf numFmtId="1" fontId="5" fillId="0" borderId="10" xfId="55" applyNumberFormat="1" applyFont="1" applyBorder="1" applyAlignment="1" applyProtection="1">
      <alignment horizontal="center" vertical="center" wrapText="1"/>
      <protection hidden="1"/>
    </xf>
    <xf numFmtId="1" fontId="5" fillId="0" borderId="14" xfId="55" applyNumberFormat="1" applyFont="1" applyBorder="1" applyAlignment="1" applyProtection="1">
      <alignment horizontal="center" vertical="center" wrapText="1"/>
      <protection hidden="1"/>
    </xf>
    <xf numFmtId="0" fontId="5" fillId="0" borderId="0" xfId="55" applyFont="1" applyBorder="1" applyAlignment="1">
      <alignment horizontal="center" vertical="center" textRotation="90"/>
      <protection/>
    </xf>
    <xf numFmtId="0" fontId="5" fillId="0" borderId="0" xfId="55" applyFont="1" applyFill="1" applyBorder="1" applyAlignment="1">
      <alignment horizontal="center" vertical="center" textRotation="90"/>
      <protection/>
    </xf>
    <xf numFmtId="49" fontId="3" fillId="0" borderId="17" xfId="55" applyNumberFormat="1" applyFont="1" applyFill="1" applyBorder="1" applyAlignment="1" applyProtection="1">
      <alignment horizontal="center" vertical="center"/>
      <protection hidden="1"/>
    </xf>
    <xf numFmtId="49" fontId="3" fillId="0" borderId="17" xfId="55" applyNumberFormat="1" applyFont="1" applyBorder="1" applyAlignment="1" applyProtection="1">
      <alignment horizontal="center" vertical="center"/>
      <protection hidden="1"/>
    </xf>
    <xf numFmtId="49" fontId="5" fillId="0" borderId="19" xfId="55" applyNumberFormat="1" applyFont="1" applyFill="1" applyBorder="1" applyAlignment="1" applyProtection="1">
      <alignment horizontal="center" vertical="center"/>
      <protection hidden="1"/>
    </xf>
    <xf numFmtId="49" fontId="5" fillId="0" borderId="19" xfId="55" applyNumberFormat="1" applyFont="1" applyBorder="1" applyAlignment="1" applyProtection="1">
      <alignment horizontal="center" vertical="center"/>
      <protection hidden="1"/>
    </xf>
    <xf numFmtId="1" fontId="5" fillId="0" borderId="20" xfId="55" applyNumberFormat="1" applyFont="1" applyBorder="1" applyAlignment="1" applyProtection="1">
      <alignment horizontal="center" vertical="center"/>
      <protection hidden="1"/>
    </xf>
    <xf numFmtId="1" fontId="5" fillId="0" borderId="21" xfId="55" applyNumberFormat="1" applyFont="1" applyBorder="1" applyAlignment="1" applyProtection="1">
      <alignment horizontal="center" vertical="center"/>
      <protection hidden="1"/>
    </xf>
    <xf numFmtId="49" fontId="5" fillId="0" borderId="22" xfId="55" applyNumberFormat="1" applyFont="1" applyBorder="1" applyAlignment="1" applyProtection="1">
      <alignment horizontal="center" vertical="center"/>
      <protection hidden="1"/>
    </xf>
    <xf numFmtId="1" fontId="5" fillId="0" borderId="23" xfId="55" applyNumberFormat="1" applyFont="1" applyBorder="1" applyAlignment="1" applyProtection="1">
      <alignment horizontal="center" vertical="center"/>
      <protection hidden="1"/>
    </xf>
    <xf numFmtId="49" fontId="5" fillId="0" borderId="22" xfId="55" applyNumberFormat="1" applyFont="1" applyFill="1" applyBorder="1" applyAlignment="1" applyProtection="1">
      <alignment horizontal="center" vertical="center"/>
      <protection hidden="1"/>
    </xf>
    <xf numFmtId="1" fontId="5" fillId="0" borderId="24" xfId="55" applyNumberFormat="1" applyFont="1" applyBorder="1" applyAlignment="1" applyProtection="1">
      <alignment horizontal="center" vertical="center"/>
      <protection hidden="1"/>
    </xf>
    <xf numFmtId="49" fontId="5" fillId="0" borderId="0" xfId="55" applyNumberFormat="1" applyFont="1" applyFill="1" applyBorder="1" applyAlignment="1" applyProtection="1">
      <alignment horizontal="left" vertical="center"/>
      <protection hidden="1"/>
    </xf>
    <xf numFmtId="0" fontId="3" fillId="0" borderId="17" xfId="55" applyFont="1" applyBorder="1" applyAlignment="1">
      <alignment horizontal="center" vertical="center"/>
      <protection/>
    </xf>
    <xf numFmtId="1" fontId="3" fillId="0" borderId="25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1" fontId="5" fillId="0" borderId="19" xfId="55" applyNumberFormat="1" applyFont="1" applyFill="1" applyBorder="1" applyAlignment="1" applyProtection="1">
      <alignment horizontal="center" vertical="center" shrinkToFit="1"/>
      <protection/>
    </xf>
    <xf numFmtId="1" fontId="5" fillId="0" borderId="2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6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5" applyNumberFormat="1" applyFont="1" applyFill="1" applyBorder="1">
      <alignment/>
      <protection/>
    </xf>
    <xf numFmtId="1" fontId="5" fillId="0" borderId="0" xfId="55" applyNumberFormat="1" applyFont="1" applyBorder="1">
      <alignment/>
      <protection/>
    </xf>
    <xf numFmtId="1" fontId="5" fillId="0" borderId="22" xfId="55" applyNumberFormat="1" applyFont="1" applyFill="1" applyBorder="1" applyAlignment="1" applyProtection="1">
      <alignment horizontal="center" vertical="center" shrinkToFit="1"/>
      <protection/>
    </xf>
    <xf numFmtId="1" fontId="5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7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55" applyNumberFormat="1" applyFont="1" applyFill="1" applyBorder="1">
      <alignment/>
      <protection/>
    </xf>
    <xf numFmtId="1" fontId="5" fillId="0" borderId="19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1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>
      <alignment/>
      <protection/>
    </xf>
    <xf numFmtId="1" fontId="5" fillId="0" borderId="10" xfId="55" applyNumberFormat="1" applyFont="1" applyFill="1" applyBorder="1" applyAlignment="1" applyProtection="1">
      <alignment horizontal="center" vertical="center" shrinkToFit="1"/>
      <protection/>
    </xf>
    <xf numFmtId="1" fontId="5" fillId="0" borderId="2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23" xfId="55" applyNumberFormat="1" applyFont="1" applyFill="1" applyBorder="1" applyAlignment="1" applyProtection="1">
      <alignment horizontal="center" vertical="center"/>
      <protection hidden="1"/>
    </xf>
    <xf numFmtId="0" fontId="5" fillId="0" borderId="10" xfId="55" applyFont="1" applyBorder="1">
      <alignment/>
      <protection/>
    </xf>
    <xf numFmtId="1" fontId="5" fillId="0" borderId="28" xfId="55" applyNumberFormat="1" applyFont="1" applyFill="1" applyBorder="1" applyAlignment="1" applyProtection="1">
      <alignment horizontal="center" vertical="center"/>
      <protection hidden="1"/>
    </xf>
    <xf numFmtId="1" fontId="5" fillId="0" borderId="24" xfId="55" applyNumberFormat="1" applyFont="1" applyFill="1" applyBorder="1" applyAlignment="1" applyProtection="1">
      <alignment horizontal="center" vertical="center"/>
      <protection hidden="1"/>
    </xf>
    <xf numFmtId="0" fontId="3" fillId="0" borderId="17" xfId="55" applyFont="1" applyFill="1" applyBorder="1" applyAlignment="1">
      <alignment horizontal="center" vertical="center"/>
      <protection/>
    </xf>
    <xf numFmtId="1" fontId="3" fillId="0" borderId="25" xfId="55" applyNumberFormat="1" applyFont="1" applyFill="1" applyBorder="1" applyAlignment="1" applyProtection="1">
      <alignment horizontal="center" vertical="center"/>
      <protection hidden="1"/>
    </xf>
    <xf numFmtId="0" fontId="3" fillId="0" borderId="16" xfId="55" applyFont="1" applyBorder="1" applyAlignment="1">
      <alignment horizontal="left" vertical="center" wrapText="1"/>
      <protection/>
    </xf>
    <xf numFmtId="1" fontId="3" fillId="0" borderId="17" xfId="55" applyNumberFormat="1" applyFont="1" applyBorder="1" applyAlignment="1" applyProtection="1">
      <alignment horizontal="center" vertical="center"/>
      <protection hidden="1"/>
    </xf>
    <xf numFmtId="0" fontId="5" fillId="0" borderId="19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left" vertical="center" wrapText="1"/>
      <protection/>
    </xf>
    <xf numFmtId="49" fontId="29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5" applyFont="1">
      <alignment/>
      <protection/>
    </xf>
    <xf numFmtId="1" fontId="5" fillId="0" borderId="2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7" xfId="55" applyNumberFormat="1" applyFont="1" applyFill="1" applyBorder="1" applyAlignment="1" applyProtection="1">
      <alignment horizontal="center" vertical="center" shrinkToFit="1"/>
      <protection/>
    </xf>
    <xf numFmtId="49" fontId="10" fillId="0" borderId="0" xfId="55" applyNumberFormat="1" applyFont="1" applyBorder="1" applyAlignment="1" applyProtection="1">
      <alignment horizontal="left" vertical="center"/>
      <protection hidden="1"/>
    </xf>
    <xf numFmtId="49" fontId="10" fillId="0" borderId="0" xfId="55" applyNumberFormat="1" applyFont="1" applyBorder="1" applyAlignment="1" applyProtection="1">
      <alignment horizontal="justify" vertical="center"/>
      <protection hidden="1"/>
    </xf>
    <xf numFmtId="49" fontId="10" fillId="0" borderId="0" xfId="55" applyNumberFormat="1" applyFont="1" applyBorder="1" applyProtection="1">
      <alignment/>
      <protection hidden="1"/>
    </xf>
    <xf numFmtId="1" fontId="10" fillId="0" borderId="0" xfId="55" applyNumberFormat="1" applyFont="1" applyBorder="1" applyProtection="1">
      <alignment/>
      <protection hidden="1"/>
    </xf>
    <xf numFmtId="0" fontId="2" fillId="0" borderId="0" xfId="58" applyFont="1">
      <alignment/>
      <protection/>
    </xf>
    <xf numFmtId="0" fontId="16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16" fillId="0" borderId="0" xfId="58" applyFont="1" applyAlignment="1">
      <alignment/>
      <protection/>
    </xf>
    <xf numFmtId="0" fontId="16" fillId="0" borderId="0" xfId="58" applyFont="1" applyAlignment="1">
      <alignment horizontal="left"/>
      <protection/>
    </xf>
    <xf numFmtId="0" fontId="2" fillId="0" borderId="0" xfId="58" applyFont="1" applyAlignment="1">
      <alignment/>
      <protection/>
    </xf>
    <xf numFmtId="0" fontId="16" fillId="0" borderId="0" xfId="58" applyFont="1">
      <alignment/>
      <protection/>
    </xf>
    <xf numFmtId="0" fontId="22" fillId="0" borderId="0" xfId="58" applyFont="1" applyFill="1" applyAlignment="1">
      <alignment vertical="center"/>
      <protection/>
    </xf>
    <xf numFmtId="0" fontId="20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2" fillId="0" borderId="0" xfId="58" applyFont="1" applyFill="1" applyBorder="1" applyAlignment="1">
      <alignment vertical="center"/>
      <protection/>
    </xf>
    <xf numFmtId="0" fontId="24" fillId="0" borderId="0" xfId="58" applyFont="1">
      <alignment/>
      <protection/>
    </xf>
    <xf numFmtId="0" fontId="25" fillId="0" borderId="0" xfId="58" applyFont="1">
      <alignment/>
      <protection/>
    </xf>
    <xf numFmtId="0" fontId="0" fillId="0" borderId="0" xfId="58">
      <alignment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Fill="1" applyAlignment="1">
      <alignment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7" fillId="0" borderId="0" xfId="53">
      <alignment/>
      <protection/>
    </xf>
    <xf numFmtId="0" fontId="22" fillId="0" borderId="0" xfId="53" applyFont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42" fillId="0" borderId="32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top" wrapText="1"/>
      <protection/>
    </xf>
    <xf numFmtId="0" fontId="37" fillId="0" borderId="0" xfId="54">
      <alignment/>
      <protection/>
    </xf>
    <xf numFmtId="0" fontId="22" fillId="0" borderId="10" xfId="53" applyFont="1" applyBorder="1" applyAlignment="1">
      <alignment vertical="top" wrapText="1"/>
      <protection/>
    </xf>
    <xf numFmtId="0" fontId="22" fillId="0" borderId="10" xfId="53" applyFont="1" applyBorder="1">
      <alignment/>
      <protection/>
    </xf>
    <xf numFmtId="0" fontId="10" fillId="20" borderId="10" xfId="0" applyFont="1" applyFill="1" applyBorder="1" applyAlignment="1">
      <alignment horizontal="center" vertical="center"/>
    </xf>
    <xf numFmtId="0" fontId="39" fillId="20" borderId="10" xfId="0" applyFont="1" applyFill="1" applyBorder="1" applyAlignment="1">
      <alignment horizontal="center" vertical="center"/>
    </xf>
    <xf numFmtId="0" fontId="39" fillId="20" borderId="10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5" fillId="0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10" fillId="0" borderId="0" xfId="55" applyFont="1" applyFill="1">
      <alignment/>
      <protection/>
    </xf>
    <xf numFmtId="1" fontId="5" fillId="0" borderId="31" xfId="55" applyNumberFormat="1" applyFont="1" applyBorder="1" applyAlignment="1" applyProtection="1">
      <alignment horizontal="center" vertical="center"/>
      <protection hidden="1"/>
    </xf>
    <xf numFmtId="0" fontId="3" fillId="0" borderId="33" xfId="55" applyFont="1" applyBorder="1" applyAlignment="1">
      <alignment horizontal="left" vertical="center" wrapText="1"/>
      <protection/>
    </xf>
    <xf numFmtId="0" fontId="3" fillId="0" borderId="0" xfId="55" applyFont="1" applyBorder="1">
      <alignment/>
      <protection/>
    </xf>
    <xf numFmtId="49" fontId="3" fillId="20" borderId="17" xfId="55" applyNumberFormat="1" applyFont="1" applyFill="1" applyBorder="1" applyAlignment="1" applyProtection="1">
      <alignment horizontal="center" vertical="center"/>
      <protection hidden="1"/>
    </xf>
    <xf numFmtId="1" fontId="3" fillId="20" borderId="34" xfId="55" applyNumberFormat="1" applyFont="1" applyFill="1" applyBorder="1" applyAlignment="1" applyProtection="1">
      <alignment horizontal="center" vertical="center"/>
      <protection hidden="1"/>
    </xf>
    <xf numFmtId="0" fontId="3" fillId="20" borderId="17" xfId="55" applyFont="1" applyFill="1" applyBorder="1" applyAlignment="1">
      <alignment horizontal="center" vertical="center"/>
      <protection/>
    </xf>
    <xf numFmtId="1" fontId="3" fillId="20" borderId="25" xfId="55" applyNumberFormat="1" applyFont="1" applyFill="1" applyBorder="1" applyAlignment="1" applyProtection="1">
      <alignment horizontal="center" vertical="center" shrinkToFit="1"/>
      <protection hidden="1"/>
    </xf>
    <xf numFmtId="1" fontId="3" fillId="20" borderId="35" xfId="55" applyNumberFormat="1" applyFont="1" applyFill="1" applyBorder="1" applyAlignment="1" applyProtection="1">
      <alignment horizontal="center" vertical="center" shrinkToFit="1"/>
      <protection hidden="1"/>
    </xf>
    <xf numFmtId="0" fontId="3" fillId="20" borderId="17" xfId="55" applyFont="1" applyFill="1" applyBorder="1" applyAlignment="1">
      <alignment horizontal="center" vertical="center" wrapText="1"/>
      <protection/>
    </xf>
    <xf numFmtId="1" fontId="3" fillId="20" borderId="34" xfId="55" applyNumberFormat="1" applyFont="1" applyFill="1" applyBorder="1" applyAlignment="1" applyProtection="1">
      <alignment horizontal="center" vertical="center" shrinkToFit="1"/>
      <protection hidden="1"/>
    </xf>
    <xf numFmtId="49" fontId="29" fillId="20" borderId="17" xfId="55" applyNumberFormat="1" applyFont="1" applyFill="1" applyBorder="1" applyAlignment="1" applyProtection="1">
      <alignment horizontal="center" vertical="center" wrapText="1"/>
      <protection hidden="1"/>
    </xf>
    <xf numFmtId="49" fontId="8" fillId="20" borderId="17" xfId="56" applyNumberFormat="1" applyFont="1" applyFill="1" applyBorder="1" applyAlignment="1" applyProtection="1">
      <alignment horizontal="center" vertical="center"/>
      <protection hidden="1"/>
    </xf>
    <xf numFmtId="49" fontId="8" fillId="0" borderId="17" xfId="56" applyNumberFormat="1" applyFont="1" applyFill="1" applyBorder="1" applyAlignment="1" applyProtection="1">
      <alignment horizontal="center" vertical="center"/>
      <protection hidden="1"/>
    </xf>
    <xf numFmtId="1" fontId="5" fillId="0" borderId="36" xfId="55" applyNumberFormat="1" applyFont="1" applyFill="1" applyBorder="1">
      <alignment/>
      <protection/>
    </xf>
    <xf numFmtId="1" fontId="5" fillId="0" borderId="36" xfId="55" applyNumberFormat="1" applyFont="1" applyBorder="1">
      <alignment/>
      <protection/>
    </xf>
    <xf numFmtId="0" fontId="5" fillId="0" borderId="36" xfId="55" applyFont="1" applyBorder="1">
      <alignment/>
      <protection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 applyProtection="1">
      <alignment horizontal="center" vertical="top" shrinkToFit="1"/>
      <protection hidden="1"/>
    </xf>
    <xf numFmtId="0" fontId="23" fillId="0" borderId="0" xfId="58" applyFont="1" applyFill="1" applyBorder="1" applyAlignment="1">
      <alignment horizontal="left" vertical="center"/>
      <protection/>
    </xf>
    <xf numFmtId="0" fontId="30" fillId="22" borderId="10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horizontal="center" vertical="center" wrapText="1"/>
    </xf>
    <xf numFmtId="0" fontId="7" fillId="22" borderId="39" xfId="0" applyFont="1" applyFill="1" applyBorder="1" applyAlignment="1">
      <alignment horizontal="center" vertical="top" wrapText="1"/>
    </xf>
    <xf numFmtId="0" fontId="7" fillId="22" borderId="40" xfId="0" applyFont="1" applyFill="1" applyBorder="1" applyAlignment="1">
      <alignment horizontal="center" vertical="top" wrapText="1"/>
    </xf>
    <xf numFmtId="0" fontId="7" fillId="22" borderId="41" xfId="0" applyFont="1" applyFill="1" applyBorder="1" applyAlignment="1">
      <alignment horizontal="center" vertical="top" wrapText="1"/>
    </xf>
    <xf numFmtId="0" fontId="7" fillId="22" borderId="27" xfId="0" applyFont="1" applyFill="1" applyBorder="1" applyAlignment="1">
      <alignment horizontal="center" vertical="top" wrapText="1"/>
    </xf>
    <xf numFmtId="0" fontId="7" fillId="22" borderId="42" xfId="0" applyFont="1" applyFill="1" applyBorder="1" applyAlignment="1">
      <alignment horizontal="center" vertical="top" wrapText="1"/>
    </xf>
    <xf numFmtId="0" fontId="7" fillId="22" borderId="43" xfId="0" applyFont="1" applyFill="1" applyBorder="1" applyAlignment="1">
      <alignment horizontal="center" vertical="top" wrapText="1"/>
    </xf>
    <xf numFmtId="0" fontId="8" fillId="22" borderId="17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left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29" fillId="22" borderId="38" xfId="0" applyFont="1" applyFill="1" applyBorder="1" applyAlignment="1">
      <alignment horizontal="center" vertical="center" wrapText="1"/>
    </xf>
    <xf numFmtId="0" fontId="29" fillId="22" borderId="25" xfId="0" applyFont="1" applyFill="1" applyBorder="1" applyAlignment="1">
      <alignment horizontal="center" vertical="center" wrapText="1"/>
    </xf>
    <xf numFmtId="0" fontId="27" fillId="22" borderId="3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49" fontId="9" fillId="22" borderId="19" xfId="0" applyNumberFormat="1" applyFont="1" applyFill="1" applyBorder="1" applyAlignment="1" applyProtection="1">
      <alignment horizontal="center" vertical="center"/>
      <protection hidden="1"/>
    </xf>
    <xf numFmtId="0" fontId="5" fillId="22" borderId="44" xfId="0" applyFont="1" applyFill="1" applyBorder="1" applyAlignment="1">
      <alignment horizontal="left" vertical="top" wrapText="1"/>
    </xf>
    <xf numFmtId="0" fontId="3" fillId="22" borderId="21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9" fillId="22" borderId="26" xfId="0" applyFont="1" applyFill="1" applyBorder="1" applyAlignment="1">
      <alignment horizontal="center" vertical="center" wrapText="1"/>
    </xf>
    <xf numFmtId="0" fontId="27" fillId="22" borderId="37" xfId="0" applyNumberFormat="1" applyFont="1" applyFill="1" applyBorder="1" applyAlignment="1">
      <alignment horizontal="center" vertical="center" wrapText="1"/>
    </xf>
    <xf numFmtId="49" fontId="9" fillId="22" borderId="22" xfId="0" applyNumberFormat="1" applyFont="1" applyFill="1" applyBorder="1" applyAlignment="1" applyProtection="1">
      <alignment horizontal="center" vertical="center"/>
      <protection hidden="1"/>
    </xf>
    <xf numFmtId="0" fontId="5" fillId="22" borderId="32" xfId="0" applyFont="1" applyFill="1" applyBorder="1" applyAlignment="1">
      <alignment horizontal="left" vertical="top" wrapText="1"/>
    </xf>
    <xf numFmtId="0" fontId="27" fillId="22" borderId="23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7" fillId="22" borderId="31" xfId="0" applyNumberFormat="1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left" vertical="center" wrapText="1"/>
    </xf>
    <xf numFmtId="0" fontId="29" fillId="22" borderId="23" xfId="0" applyNumberFormat="1" applyFont="1" applyFill="1" applyBorder="1" applyAlignment="1">
      <alignment horizontal="center" vertical="center" wrapText="1"/>
    </xf>
    <xf numFmtId="49" fontId="27" fillId="22" borderId="31" xfId="0" applyNumberFormat="1" applyFont="1" applyFill="1" applyBorder="1" applyAlignment="1">
      <alignment horizontal="center" vertical="center" wrapText="1"/>
    </xf>
    <xf numFmtId="49" fontId="9" fillId="22" borderId="29" xfId="0" applyNumberFormat="1" applyFont="1" applyFill="1" applyBorder="1" applyAlignment="1" applyProtection="1">
      <alignment horizontal="center" vertical="center"/>
      <protection hidden="1"/>
    </xf>
    <xf numFmtId="0" fontId="5" fillId="22" borderId="45" xfId="0" applyFont="1" applyFill="1" applyBorder="1" applyAlignment="1">
      <alignment horizontal="left" vertical="center" wrapText="1"/>
    </xf>
    <xf numFmtId="0" fontId="29" fillId="22" borderId="24" xfId="0" applyFont="1" applyFill="1" applyBorder="1" applyAlignment="1">
      <alignment horizontal="center"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horizontal="center" vertical="center" wrapText="1"/>
    </xf>
    <xf numFmtId="49" fontId="27" fillId="22" borderId="46" xfId="0" applyNumberFormat="1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left" vertical="top" wrapText="1"/>
    </xf>
    <xf numFmtId="0" fontId="29" fillId="22" borderId="15" xfId="0" applyFont="1" applyFill="1" applyBorder="1" applyAlignment="1">
      <alignment horizontal="center" vertical="top" wrapText="1"/>
    </xf>
    <xf numFmtId="0" fontId="29" fillId="22" borderId="38" xfId="0" applyFont="1" applyFill="1" applyBorder="1" applyAlignment="1">
      <alignment horizontal="center" vertical="top" wrapText="1"/>
    </xf>
    <xf numFmtId="0" fontId="27" fillId="22" borderId="38" xfId="0" applyFont="1" applyFill="1" applyBorder="1" applyAlignment="1">
      <alignment horizontal="center" vertical="top" wrapText="1"/>
    </xf>
    <xf numFmtId="0" fontId="27" fillId="22" borderId="25" xfId="0" applyNumberFormat="1" applyFont="1" applyFill="1" applyBorder="1" applyAlignment="1">
      <alignment horizontal="center" vertical="top" wrapText="1"/>
    </xf>
    <xf numFmtId="0" fontId="29" fillId="22" borderId="21" xfId="0" applyFont="1" applyFill="1" applyBorder="1" applyAlignment="1">
      <alignment horizontal="center" vertical="top" wrapText="1"/>
    </xf>
    <xf numFmtId="0" fontId="27" fillId="22" borderId="26" xfId="0" applyFont="1" applyFill="1" applyBorder="1" applyAlignment="1">
      <alignment horizontal="center" vertical="top" wrapText="1"/>
    </xf>
    <xf numFmtId="0" fontId="31" fillId="22" borderId="26" xfId="0" applyFont="1" applyFill="1" applyBorder="1" applyAlignment="1">
      <alignment horizontal="center" vertical="top" wrapText="1"/>
    </xf>
    <xf numFmtId="0" fontId="31" fillId="22" borderId="37" xfId="0" applyNumberFormat="1" applyFont="1" applyFill="1" applyBorder="1" applyAlignment="1">
      <alignment horizontal="center" vertical="top" wrapText="1"/>
    </xf>
    <xf numFmtId="0" fontId="27" fillId="22" borderId="23" xfId="0" applyFont="1" applyFill="1" applyBorder="1" applyAlignment="1">
      <alignment horizontal="center" vertical="top" wrapText="1"/>
    </xf>
    <xf numFmtId="0" fontId="27" fillId="22" borderId="10" xfId="0" applyFont="1" applyFill="1" applyBorder="1" applyAlignment="1">
      <alignment horizontal="center" vertical="top" wrapText="1"/>
    </xf>
    <xf numFmtId="0" fontId="31" fillId="22" borderId="10" xfId="0" applyFont="1" applyFill="1" applyBorder="1" applyAlignment="1">
      <alignment horizontal="center" vertical="top" wrapText="1"/>
    </xf>
    <xf numFmtId="0" fontId="31" fillId="22" borderId="31" xfId="0" applyNumberFormat="1" applyFont="1" applyFill="1" applyBorder="1" applyAlignment="1">
      <alignment horizontal="center" vertical="top" wrapText="1"/>
    </xf>
    <xf numFmtId="0" fontId="8" fillId="22" borderId="17" xfId="0" applyFont="1" applyFill="1" applyBorder="1" applyAlignment="1">
      <alignment horizontal="center" vertical="center" wrapText="1"/>
    </xf>
    <xf numFmtId="49" fontId="27" fillId="22" borderId="25" xfId="0" applyNumberFormat="1" applyFont="1" applyFill="1" applyBorder="1" applyAlignment="1">
      <alignment horizontal="center" vertical="top" wrapText="1"/>
    </xf>
    <xf numFmtId="0" fontId="8" fillId="22" borderId="19" xfId="0" applyFont="1" applyFill="1" applyBorder="1" applyAlignment="1">
      <alignment horizontal="center" vertical="center"/>
    </xf>
    <xf numFmtId="0" fontId="3" fillId="22" borderId="44" xfId="0" applyFont="1" applyFill="1" applyBorder="1" applyAlignment="1">
      <alignment horizontal="left" vertical="top" wrapText="1"/>
    </xf>
    <xf numFmtId="0" fontId="29" fillId="22" borderId="26" xfId="0" applyFont="1" applyFill="1" applyBorder="1" applyAlignment="1">
      <alignment horizontal="center" vertical="top" wrapText="1"/>
    </xf>
    <xf numFmtId="49" fontId="27" fillId="22" borderId="37" xfId="0" applyNumberFormat="1" applyFont="1" applyFill="1" applyBorder="1" applyAlignment="1">
      <alignment horizontal="center" vertical="top" wrapText="1"/>
    </xf>
    <xf numFmtId="0" fontId="29" fillId="22" borderId="23" xfId="0" applyFont="1" applyFill="1" applyBorder="1" applyAlignment="1">
      <alignment horizontal="center" vertical="top" wrapText="1"/>
    </xf>
    <xf numFmtId="49" fontId="27" fillId="22" borderId="31" xfId="0" applyNumberFormat="1" applyFont="1" applyFill="1" applyBorder="1" applyAlignment="1">
      <alignment horizontal="center" vertical="top" wrapText="1"/>
    </xf>
    <xf numFmtId="0" fontId="5" fillId="22" borderId="45" xfId="0" applyFont="1" applyFill="1" applyBorder="1" applyAlignment="1">
      <alignment horizontal="left" vertical="top" wrapText="1"/>
    </xf>
    <xf numFmtId="0" fontId="5" fillId="22" borderId="22" xfId="0" applyFont="1" applyFill="1" applyBorder="1" applyAlignment="1">
      <alignment horizontal="left" vertical="top" wrapText="1"/>
    </xf>
    <xf numFmtId="0" fontId="27" fillId="22" borderId="12" xfId="0" applyFont="1" applyFill="1" applyBorder="1" applyAlignment="1">
      <alignment horizontal="center" vertical="top" wrapText="1"/>
    </xf>
    <xf numFmtId="0" fontId="29" fillId="22" borderId="12" xfId="0" applyFont="1" applyFill="1" applyBorder="1" applyAlignment="1">
      <alignment horizontal="center" vertical="top" wrapText="1"/>
    </xf>
    <xf numFmtId="49" fontId="27" fillId="22" borderId="46" xfId="0" applyNumberFormat="1" applyFont="1" applyFill="1" applyBorder="1" applyAlignment="1">
      <alignment horizontal="center" vertical="top" wrapText="1"/>
    </xf>
    <xf numFmtId="0" fontId="3" fillId="22" borderId="35" xfId="62" applyFont="1" applyFill="1" applyBorder="1" applyAlignment="1">
      <alignment horizontal="left" vertical="center" wrapText="1"/>
      <protection/>
    </xf>
    <xf numFmtId="0" fontId="9" fillId="22" borderId="19" xfId="0" applyFont="1" applyFill="1" applyBorder="1" applyAlignment="1">
      <alignment horizontal="center" vertical="center"/>
    </xf>
    <xf numFmtId="0" fontId="5" fillId="22" borderId="44" xfId="62" applyFont="1" applyFill="1" applyBorder="1" applyAlignment="1">
      <alignment horizontal="left" vertical="center" wrapText="1"/>
      <protection/>
    </xf>
    <xf numFmtId="0" fontId="27" fillId="22" borderId="47" xfId="0" applyFont="1" applyFill="1" applyBorder="1" applyAlignment="1">
      <alignment horizontal="center" vertical="top" wrapText="1"/>
    </xf>
    <xf numFmtId="0" fontId="27" fillId="22" borderId="48" xfId="0" applyFont="1" applyFill="1" applyBorder="1" applyAlignment="1">
      <alignment horizontal="center" vertical="top" wrapText="1"/>
    </xf>
    <xf numFmtId="49" fontId="27" fillId="22" borderId="49" xfId="0" applyNumberFormat="1" applyFont="1" applyFill="1" applyBorder="1" applyAlignment="1">
      <alignment horizontal="center" vertical="top" wrapText="1"/>
    </xf>
    <xf numFmtId="0" fontId="9" fillId="22" borderId="18" xfId="0" applyFont="1" applyFill="1" applyBorder="1" applyAlignment="1">
      <alignment horizontal="center" vertical="center"/>
    </xf>
    <xf numFmtId="0" fontId="5" fillId="22" borderId="0" xfId="62" applyFont="1" applyFill="1" applyBorder="1" applyAlignment="1">
      <alignment horizontal="left" vertical="center" wrapText="1"/>
      <protection/>
    </xf>
    <xf numFmtId="0" fontId="9" fillId="22" borderId="22" xfId="0" applyFont="1" applyFill="1" applyBorder="1" applyAlignment="1">
      <alignment horizontal="center" vertical="center"/>
    </xf>
    <xf numFmtId="0" fontId="5" fillId="22" borderId="22" xfId="62" applyFont="1" applyFill="1" applyBorder="1" applyAlignment="1">
      <alignment horizontal="left" vertical="center" wrapText="1"/>
      <protection/>
    </xf>
    <xf numFmtId="0" fontId="3" fillId="22" borderId="16" xfId="62" applyFont="1" applyFill="1" applyBorder="1" applyAlignment="1">
      <alignment horizontal="left" vertical="center" wrapText="1"/>
      <protection/>
    </xf>
    <xf numFmtId="0" fontId="29" fillId="22" borderId="47" xfId="0" applyFont="1" applyFill="1" applyBorder="1" applyAlignment="1">
      <alignment horizontal="center" vertical="top" wrapText="1"/>
    </xf>
    <xf numFmtId="0" fontId="29" fillId="22" borderId="48" xfId="0" applyFont="1" applyFill="1" applyBorder="1" applyAlignment="1">
      <alignment horizontal="center" vertical="top" wrapText="1"/>
    </xf>
    <xf numFmtId="0" fontId="5" fillId="22" borderId="50" xfId="62" applyFont="1" applyFill="1" applyBorder="1" applyAlignment="1">
      <alignment horizontal="left" vertical="center" wrapText="1"/>
      <protection/>
    </xf>
    <xf numFmtId="0" fontId="29" fillId="22" borderId="10" xfId="0" applyFont="1" applyFill="1" applyBorder="1" applyAlignment="1">
      <alignment horizontal="center" vertical="top" wrapText="1"/>
    </xf>
    <xf numFmtId="0" fontId="29" fillId="22" borderId="51" xfId="0" applyFont="1" applyFill="1" applyBorder="1" applyAlignment="1">
      <alignment horizontal="center" vertical="top" wrapText="1"/>
    </xf>
    <xf numFmtId="0" fontId="29" fillId="22" borderId="52" xfId="0" applyFont="1" applyFill="1" applyBorder="1" applyAlignment="1">
      <alignment horizontal="center" vertical="top" wrapText="1"/>
    </xf>
    <xf numFmtId="0" fontId="27" fillId="22" borderId="11" xfId="0" applyFont="1" applyFill="1" applyBorder="1" applyAlignment="1">
      <alignment horizontal="center" vertical="top" wrapText="1"/>
    </xf>
    <xf numFmtId="0" fontId="27" fillId="22" borderId="53" xfId="0" applyFont="1" applyFill="1" applyBorder="1" applyAlignment="1">
      <alignment horizontal="center" vertical="top" wrapText="1"/>
    </xf>
    <xf numFmtId="0" fontId="27" fillId="22" borderId="54" xfId="0" applyFont="1" applyFill="1" applyBorder="1" applyAlignment="1">
      <alignment horizontal="center" vertical="top" wrapText="1"/>
    </xf>
    <xf numFmtId="0" fontId="27" fillId="22" borderId="55" xfId="0" applyFont="1" applyFill="1" applyBorder="1" applyAlignment="1">
      <alignment horizontal="center" vertical="top" wrapText="1"/>
    </xf>
    <xf numFmtId="0" fontId="29" fillId="22" borderId="55" xfId="0" applyFont="1" applyFill="1" applyBorder="1" applyAlignment="1">
      <alignment horizontal="center" vertical="top" wrapText="1"/>
    </xf>
    <xf numFmtId="49" fontId="8" fillId="22" borderId="17" xfId="62" applyNumberFormat="1" applyFont="1" applyFill="1" applyBorder="1" applyAlignment="1">
      <alignment horizontal="center" vertical="center"/>
      <protection/>
    </xf>
    <xf numFmtId="0" fontId="29" fillId="22" borderId="56" xfId="0" applyFont="1" applyFill="1" applyBorder="1" applyAlignment="1">
      <alignment horizontal="center" vertical="top" wrapText="1"/>
    </xf>
    <xf numFmtId="0" fontId="29" fillId="22" borderId="54" xfId="0" applyFont="1" applyFill="1" applyBorder="1" applyAlignment="1">
      <alignment horizontal="center" vertical="top" wrapText="1"/>
    </xf>
    <xf numFmtId="49" fontId="9" fillId="22" borderId="17" xfId="62" applyNumberFormat="1" applyFont="1" applyFill="1" applyBorder="1" applyAlignment="1">
      <alignment horizontal="center" vertical="center"/>
      <protection/>
    </xf>
    <xf numFmtId="0" fontId="5" fillId="22" borderId="30" xfId="62" applyFont="1" applyFill="1" applyBorder="1" applyAlignment="1">
      <alignment horizontal="left" vertical="center" wrapText="1"/>
      <protection/>
    </xf>
    <xf numFmtId="0" fontId="27" fillId="22" borderId="20" xfId="0" applyFont="1" applyFill="1" applyBorder="1" applyAlignment="1">
      <alignment horizontal="center" vertical="top" wrapText="1"/>
    </xf>
    <xf numFmtId="0" fontId="29" fillId="22" borderId="37" xfId="0" applyFont="1" applyFill="1" applyBorder="1" applyAlignment="1">
      <alignment horizontal="center" vertical="top" wrapText="1"/>
    </xf>
    <xf numFmtId="49" fontId="27" fillId="22" borderId="57" xfId="0" applyNumberFormat="1" applyFont="1" applyFill="1" applyBorder="1" applyAlignment="1">
      <alignment horizontal="center" vertical="top" wrapText="1"/>
    </xf>
    <xf numFmtId="0" fontId="5" fillId="22" borderId="24" xfId="62" applyFont="1" applyFill="1" applyBorder="1" applyAlignment="1">
      <alignment horizontal="left" vertical="center" wrapText="1"/>
      <protection/>
    </xf>
    <xf numFmtId="0" fontId="27" fillId="22" borderId="58" xfId="0" applyFont="1" applyFill="1" applyBorder="1" applyAlignment="1">
      <alignment horizontal="center" vertical="top" wrapText="1"/>
    </xf>
    <xf numFmtId="0" fontId="5" fillId="22" borderId="23" xfId="62" applyFont="1" applyFill="1" applyBorder="1" applyAlignment="1">
      <alignment horizontal="left" vertical="center" wrapText="1"/>
      <protection/>
    </xf>
    <xf numFmtId="0" fontId="5" fillId="22" borderId="21" xfId="62" applyFont="1" applyFill="1" applyBorder="1" applyAlignment="1">
      <alignment horizontal="left" vertical="center" wrapText="1"/>
      <protection/>
    </xf>
    <xf numFmtId="0" fontId="29" fillId="22" borderId="27" xfId="0" applyFont="1" applyFill="1" applyBorder="1" applyAlignment="1">
      <alignment horizontal="center" vertical="top" wrapText="1"/>
    </xf>
    <xf numFmtId="49" fontId="30" fillId="22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22" borderId="59" xfId="0" applyNumberFormat="1" applyFont="1" applyFill="1" applyBorder="1" applyAlignment="1" applyProtection="1">
      <alignment horizontal="left" vertical="center" wrapText="1"/>
      <protection/>
    </xf>
    <xf numFmtId="0" fontId="29" fillId="22" borderId="53" xfId="0" applyFont="1" applyFill="1" applyBorder="1" applyAlignment="1">
      <alignment horizontal="center" vertical="top" wrapText="1"/>
    </xf>
    <xf numFmtId="0" fontId="8" fillId="22" borderId="29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left" vertical="top" wrapText="1"/>
    </xf>
    <xf numFmtId="0" fontId="29" fillId="22" borderId="60" xfId="0" applyFont="1" applyFill="1" applyBorder="1" applyAlignment="1">
      <alignment horizontal="center" vertical="top" wrapText="1"/>
    </xf>
    <xf numFmtId="0" fontId="29" fillId="22" borderId="61" xfId="0" applyFont="1" applyFill="1" applyBorder="1" applyAlignment="1">
      <alignment horizontal="center" vertical="top" wrapText="1"/>
    </xf>
    <xf numFmtId="0" fontId="3" fillId="22" borderId="45" xfId="0" applyFont="1" applyFill="1" applyBorder="1" applyAlignment="1">
      <alignment horizontal="left" vertical="top" wrapText="1"/>
    </xf>
    <xf numFmtId="0" fontId="3" fillId="22" borderId="22" xfId="0" applyFont="1" applyFill="1" applyBorder="1" applyAlignment="1">
      <alignment horizontal="left" vertical="top" wrapText="1"/>
    </xf>
    <xf numFmtId="0" fontId="3" fillId="22" borderId="29" xfId="0" applyFont="1" applyFill="1" applyBorder="1" applyAlignment="1">
      <alignment horizontal="left" vertical="top" wrapText="1"/>
    </xf>
    <xf numFmtId="0" fontId="29" fillId="22" borderId="14" xfId="0" applyFont="1" applyFill="1" applyBorder="1" applyAlignment="1">
      <alignment horizontal="center" vertical="top" wrapText="1"/>
    </xf>
    <xf numFmtId="0" fontId="9" fillId="22" borderId="17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right" vertical="center" wrapText="1"/>
    </xf>
    <xf numFmtId="0" fontId="29" fillId="22" borderId="33" xfId="0" applyFont="1" applyFill="1" applyBorder="1" applyAlignment="1">
      <alignment horizontal="center" vertical="top" wrapText="1"/>
    </xf>
    <xf numFmtId="173" fontId="13" fillId="2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" fontId="5" fillId="0" borderId="0" xfId="55" applyNumberFormat="1" applyFont="1" applyFill="1" applyBorder="1" applyAlignment="1" applyProtection="1">
      <alignment horizontal="center" vertical="top" shrinkToFit="1"/>
      <protection hidden="1"/>
    </xf>
    <xf numFmtId="0" fontId="10" fillId="0" borderId="10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0" fillId="2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vertical="center"/>
      <protection/>
    </xf>
    <xf numFmtId="0" fontId="39" fillId="20" borderId="10" xfId="59" applyFont="1" applyFill="1" applyBorder="1" applyAlignment="1">
      <alignment horizontal="center" vertical="center"/>
      <protection/>
    </xf>
    <xf numFmtId="0" fontId="39" fillId="20" borderId="10" xfId="59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4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35" xfId="62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5" fillId="0" borderId="44" xfId="62" applyFont="1" applyFill="1" applyBorder="1" applyAlignment="1">
      <alignment horizontal="left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left" vertical="center" wrapText="1"/>
      <protection/>
    </xf>
    <xf numFmtId="0" fontId="3" fillId="0" borderId="16" xfId="62" applyFont="1" applyFill="1" applyBorder="1" applyAlignment="1">
      <alignment horizontal="left" vertical="center" wrapText="1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9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49" fontId="27" fillId="0" borderId="63" xfId="0" applyNumberFormat="1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2" fillId="0" borderId="10" xfId="53" applyFont="1" applyBorder="1" applyAlignment="1">
      <alignment horizontal="center" vertical="top" wrapText="1"/>
      <protection/>
    </xf>
    <xf numFmtId="0" fontId="22" fillId="0" borderId="10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horizontal="center" vertical="top" wrapText="1"/>
      <protection/>
    </xf>
    <xf numFmtId="0" fontId="22" fillId="0" borderId="10" xfId="53" applyFont="1" applyBorder="1" applyAlignment="1">
      <alignment horizontal="center"/>
      <protection/>
    </xf>
    <xf numFmtId="0" fontId="41" fillId="0" borderId="44" xfId="0" applyFont="1" applyBorder="1" applyAlignment="1">
      <alignment vertical="center"/>
    </xf>
    <xf numFmtId="0" fontId="33" fillId="0" borderId="44" xfId="0" applyFont="1" applyBorder="1" applyAlignment="1">
      <alignment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vertical="center" wrapText="1"/>
    </xf>
    <xf numFmtId="0" fontId="7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1" fontId="5" fillId="0" borderId="30" xfId="55" applyNumberFormat="1" applyFont="1" applyFill="1" applyBorder="1">
      <alignment/>
      <protection/>
    </xf>
    <xf numFmtId="1" fontId="5" fillId="0" borderId="30" xfId="55" applyNumberFormat="1" applyFont="1" applyBorder="1">
      <alignment/>
      <protection/>
    </xf>
    <xf numFmtId="0" fontId="5" fillId="0" borderId="30" xfId="55" applyFont="1" applyBorder="1">
      <alignment/>
      <protection/>
    </xf>
    <xf numFmtId="1" fontId="5" fillId="0" borderId="13" xfId="55" applyNumberFormat="1" applyFont="1" applyBorder="1" applyAlignment="1" applyProtection="1">
      <alignment horizontal="center" vertical="center"/>
      <protection hidden="1"/>
    </xf>
    <xf numFmtId="0" fontId="22" fillId="0" borderId="0" xfId="53" applyFont="1" applyBorder="1" applyAlignment="1">
      <alignment vertical="top" wrapText="1"/>
      <protection/>
    </xf>
    <xf numFmtId="1" fontId="3" fillId="0" borderId="35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35" xfId="55" applyNumberFormat="1" applyFont="1" applyFill="1" applyBorder="1" applyAlignment="1" applyProtection="1">
      <alignment horizontal="center" vertical="center"/>
      <protection hidden="1"/>
    </xf>
    <xf numFmtId="1" fontId="3" fillId="0" borderId="16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6" xfId="55" applyNumberFormat="1" applyFont="1" applyFill="1" applyBorder="1" applyAlignment="1" applyProtection="1">
      <alignment horizontal="center" vertical="center" shrinkToFit="1"/>
      <protection/>
    </xf>
    <xf numFmtId="0" fontId="5" fillId="20" borderId="16" xfId="55" applyFont="1" applyFill="1" applyBorder="1">
      <alignment/>
      <protection/>
    </xf>
    <xf numFmtId="0" fontId="5" fillId="0" borderId="16" xfId="55" applyFont="1" applyBorder="1">
      <alignment/>
      <protection/>
    </xf>
    <xf numFmtId="0" fontId="5" fillId="0" borderId="16" xfId="55" applyFont="1" applyFill="1" applyBorder="1">
      <alignment/>
      <protection/>
    </xf>
    <xf numFmtId="0" fontId="3" fillId="20" borderId="16" xfId="55" applyFont="1" applyFill="1" applyBorder="1">
      <alignment/>
      <protection/>
    </xf>
    <xf numFmtId="49" fontId="5" fillId="0" borderId="29" xfId="55" applyNumberFormat="1" applyFont="1" applyFill="1" applyBorder="1" applyAlignment="1" applyProtection="1">
      <alignment horizontal="center" vertical="center"/>
      <protection hidden="1"/>
    </xf>
    <xf numFmtId="1" fontId="3" fillId="20" borderId="16" xfId="55" applyNumberFormat="1" applyFont="1" applyFill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16" xfId="55" applyFont="1" applyBorder="1">
      <alignment/>
      <protection/>
    </xf>
    <xf numFmtId="1" fontId="3" fillId="0" borderId="16" xfId="55" applyNumberFormat="1" applyFont="1" applyBorder="1">
      <alignment/>
      <protection/>
    </xf>
    <xf numFmtId="1" fontId="3" fillId="0" borderId="16" xfId="55" applyNumberFormat="1" applyFont="1" applyFill="1" applyBorder="1">
      <alignment/>
      <protection/>
    </xf>
    <xf numFmtId="0" fontId="39" fillId="0" borderId="16" xfId="55" applyFont="1" applyFill="1" applyBorder="1">
      <alignment/>
      <protection/>
    </xf>
    <xf numFmtId="0" fontId="10" fillId="20" borderId="16" xfId="55" applyFont="1" applyFill="1" applyBorder="1">
      <alignment/>
      <protection/>
    </xf>
    <xf numFmtId="1" fontId="5" fillId="0" borderId="37" xfId="55" applyNumberFormat="1" applyFont="1" applyBorder="1" applyAlignment="1" applyProtection="1">
      <alignment horizontal="center" vertical="center"/>
      <protection hidden="1"/>
    </xf>
    <xf numFmtId="1" fontId="5" fillId="0" borderId="46" xfId="55" applyNumberFormat="1" applyFont="1" applyBorder="1" applyAlignment="1" applyProtection="1">
      <alignment horizontal="center" vertical="center"/>
      <protection hidden="1"/>
    </xf>
    <xf numFmtId="1" fontId="5" fillId="0" borderId="31" xfId="55" applyNumberFormat="1" applyFont="1" applyFill="1" applyBorder="1" applyAlignment="1" applyProtection="1">
      <alignment horizontal="center" vertical="center"/>
      <protection hidden="1"/>
    </xf>
    <xf numFmtId="1" fontId="5" fillId="0" borderId="46" xfId="55" applyNumberFormat="1" applyFont="1" applyFill="1" applyBorder="1" applyAlignment="1" applyProtection="1">
      <alignment horizontal="center" vertical="center"/>
      <protection hidden="1"/>
    </xf>
    <xf numFmtId="1" fontId="3" fillId="0" borderId="34" xfId="55" applyNumberFormat="1" applyFont="1" applyBorder="1" applyAlignment="1" applyProtection="1">
      <alignment horizontal="center" vertical="center"/>
      <protection hidden="1"/>
    </xf>
    <xf numFmtId="1" fontId="5" fillId="0" borderId="11" xfId="55" applyNumberFormat="1" applyFont="1" applyBorder="1" applyAlignment="1" applyProtection="1">
      <alignment horizontal="center" vertical="center"/>
      <protection hidden="1"/>
    </xf>
    <xf numFmtId="1" fontId="5" fillId="0" borderId="28" xfId="55" applyNumberFormat="1" applyFont="1" applyBorder="1" applyAlignment="1" applyProtection="1">
      <alignment horizontal="center" vertical="center"/>
      <protection hidden="1"/>
    </xf>
    <xf numFmtId="1" fontId="3" fillId="0" borderId="34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34" xfId="55" applyNumberFormat="1" applyFont="1" applyFill="1" applyBorder="1" applyAlignment="1" applyProtection="1">
      <alignment horizontal="center" vertical="center"/>
      <protection hidden="1"/>
    </xf>
    <xf numFmtId="1" fontId="5" fillId="0" borderId="64" xfId="55" applyNumberFormat="1" applyFont="1" applyBorder="1" applyAlignment="1" applyProtection="1">
      <alignment horizontal="center" vertical="center"/>
      <protection hidden="1"/>
    </xf>
    <xf numFmtId="1" fontId="5" fillId="0" borderId="14" xfId="55" applyNumberFormat="1" applyFont="1" applyBorder="1" applyAlignment="1" applyProtection="1">
      <alignment horizontal="center" vertical="center"/>
      <protection hidden="1"/>
    </xf>
    <xf numFmtId="1" fontId="5" fillId="0" borderId="6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13" xfId="55" applyNumberFormat="1" applyFont="1" applyFill="1" applyBorder="1" applyAlignment="1" applyProtection="1">
      <alignment horizontal="center" vertical="center" shrinkToFit="1"/>
      <protection/>
    </xf>
    <xf numFmtId="1" fontId="5" fillId="0" borderId="13" xfId="55" applyNumberFormat="1" applyFont="1" applyFill="1" applyBorder="1" applyAlignment="1" applyProtection="1">
      <alignment horizontal="center" vertical="center"/>
      <protection hidden="1"/>
    </xf>
    <xf numFmtId="1" fontId="5" fillId="0" borderId="14" xfId="55" applyNumberFormat="1" applyFont="1" applyFill="1" applyBorder="1" applyAlignment="1" applyProtection="1">
      <alignment horizontal="center" vertical="center"/>
      <protection hidden="1"/>
    </xf>
    <xf numFmtId="1" fontId="5" fillId="0" borderId="64" xfId="55" applyNumberFormat="1" applyFont="1" applyFill="1" applyBorder="1" applyAlignment="1" applyProtection="1">
      <alignment horizontal="center" vertical="center"/>
      <protection hidden="1"/>
    </xf>
    <xf numFmtId="1" fontId="5" fillId="0" borderId="64" xfId="55" applyNumberFormat="1" applyFont="1" applyFill="1" applyBorder="1" applyAlignment="1" applyProtection="1">
      <alignment horizontal="center" vertical="center" shrinkToFit="1"/>
      <protection/>
    </xf>
    <xf numFmtId="1" fontId="5" fillId="0" borderId="37" xfId="55" applyNumberFormat="1" applyFont="1" applyFill="1" applyBorder="1" applyAlignment="1" applyProtection="1">
      <alignment horizontal="center" vertical="center"/>
      <protection hidden="1"/>
    </xf>
    <xf numFmtId="1" fontId="5" fillId="0" borderId="20" xfId="55" applyNumberFormat="1" applyFont="1" applyFill="1" applyBorder="1" applyAlignment="1" applyProtection="1">
      <alignment horizontal="center" vertical="center" shrinkToFit="1"/>
      <protection/>
    </xf>
    <xf numFmtId="1" fontId="5" fillId="0" borderId="11" xfId="55" applyNumberFormat="1" applyFont="1" applyFill="1" applyBorder="1" applyAlignment="1" applyProtection="1">
      <alignment horizontal="center" vertical="center" shrinkToFit="1"/>
      <protection/>
    </xf>
    <xf numFmtId="1" fontId="5" fillId="0" borderId="20" xfId="55" applyNumberFormat="1" applyFont="1" applyFill="1" applyBorder="1" applyAlignment="1" applyProtection="1">
      <alignment horizontal="center" vertical="center"/>
      <protection hidden="1"/>
    </xf>
    <xf numFmtId="1" fontId="5" fillId="0" borderId="65" xfId="55" applyNumberFormat="1" applyFont="1" applyBorder="1" applyAlignment="1" applyProtection="1">
      <alignment horizontal="center" vertical="center"/>
      <protection hidden="1"/>
    </xf>
    <xf numFmtId="1" fontId="5" fillId="0" borderId="50" xfId="55" applyNumberFormat="1" applyFont="1" applyBorder="1" applyAlignment="1" applyProtection="1">
      <alignment horizontal="center" vertical="center"/>
      <protection hidden="1"/>
    </xf>
    <xf numFmtId="0" fontId="5" fillId="0" borderId="39" xfId="55" applyFont="1" applyFill="1" applyBorder="1" applyAlignment="1">
      <alignment horizontal="center" vertical="center"/>
      <protection/>
    </xf>
    <xf numFmtId="0" fontId="3" fillId="0" borderId="0" xfId="55" applyFont="1" applyFill="1" applyBorder="1">
      <alignment/>
      <protection/>
    </xf>
    <xf numFmtId="49" fontId="5" fillId="0" borderId="22" xfId="0" applyNumberFormat="1" applyFont="1" applyBorder="1" applyAlignment="1" applyProtection="1">
      <alignment horizontal="center" vertical="center" wrapText="1"/>
      <protection hidden="1"/>
    </xf>
    <xf numFmtId="0" fontId="5" fillId="25" borderId="0" xfId="55" applyFont="1" applyFill="1">
      <alignment/>
      <protection/>
    </xf>
    <xf numFmtId="0" fontId="5" fillId="0" borderId="19" xfId="55" applyFont="1" applyFill="1" applyBorder="1" applyAlignment="1">
      <alignment horizontal="center" vertical="center"/>
      <protection/>
    </xf>
    <xf numFmtId="1" fontId="5" fillId="0" borderId="21" xfId="55" applyNumberFormat="1" applyFont="1" applyFill="1" applyBorder="1" applyAlignment="1" applyProtection="1">
      <alignment horizontal="center" vertical="center"/>
      <protection hidden="1"/>
    </xf>
    <xf numFmtId="0" fontId="5" fillId="0" borderId="18" xfId="55" applyFont="1" applyFill="1" applyBorder="1" applyAlignment="1">
      <alignment horizontal="center" vertical="center"/>
      <protection/>
    </xf>
    <xf numFmtId="49" fontId="3" fillId="0" borderId="66" xfId="55" applyNumberFormat="1" applyFont="1" applyBorder="1" applyAlignment="1" applyProtection="1">
      <alignment horizontal="center" vertical="center"/>
      <protection hidden="1"/>
    </xf>
    <xf numFmtId="49" fontId="3" fillId="0" borderId="30" xfId="55" applyNumberFormat="1" applyFont="1" applyBorder="1" applyAlignment="1" applyProtection="1">
      <alignment horizontal="center" vertical="center"/>
      <protection hidden="1"/>
    </xf>
    <xf numFmtId="1" fontId="3" fillId="0" borderId="51" xfId="55" applyNumberFormat="1" applyFont="1" applyBorder="1" applyAlignment="1" applyProtection="1">
      <alignment horizontal="center" vertical="center"/>
      <protection hidden="1"/>
    </xf>
    <xf numFmtId="1" fontId="3" fillId="0" borderId="67" xfId="55" applyNumberFormat="1" applyFont="1" applyBorder="1" applyAlignment="1" applyProtection="1">
      <alignment horizontal="center" vertical="center"/>
      <protection hidden="1"/>
    </xf>
    <xf numFmtId="1" fontId="3" fillId="0" borderId="68" xfId="55" applyNumberFormat="1" applyFont="1" applyBorder="1" applyAlignment="1" applyProtection="1">
      <alignment horizontal="center" vertical="center"/>
      <protection hidden="1"/>
    </xf>
    <xf numFmtId="1" fontId="3" fillId="0" borderId="69" xfId="55" applyNumberFormat="1" applyFont="1" applyBorder="1" applyAlignment="1" applyProtection="1">
      <alignment horizontal="center" vertical="center"/>
      <protection hidden="1"/>
    </xf>
    <xf numFmtId="49" fontId="3" fillId="20" borderId="16" xfId="55" applyNumberFormat="1" applyFont="1" applyFill="1" applyBorder="1" applyAlignment="1" applyProtection="1">
      <alignment horizontal="right" vertical="center" wrapText="1"/>
      <protection/>
    </xf>
    <xf numFmtId="1" fontId="3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5" applyFont="1" applyFill="1" applyBorder="1">
      <alignment/>
      <protection/>
    </xf>
    <xf numFmtId="1" fontId="5" fillId="0" borderId="70" xfId="55" applyNumberFormat="1" applyFont="1" applyFill="1" applyBorder="1" applyAlignment="1" applyProtection="1">
      <alignment horizontal="center" vertical="center" shrinkToFit="1"/>
      <protection/>
    </xf>
    <xf numFmtId="1" fontId="5" fillId="0" borderId="5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6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4" xfId="55" applyNumberFormat="1" applyFont="1" applyFill="1" applyBorder="1" applyAlignment="1" applyProtection="1">
      <alignment horizontal="center" vertical="center" shrinkToFit="1"/>
      <protection/>
    </xf>
    <xf numFmtId="1" fontId="5" fillId="0" borderId="53" xfId="55" applyNumberFormat="1" applyFont="1" applyFill="1" applyBorder="1" applyAlignment="1" applyProtection="1">
      <alignment horizontal="center" vertical="center" shrinkToFit="1"/>
      <protection/>
    </xf>
    <xf numFmtId="1" fontId="5" fillId="0" borderId="63" xfId="55" applyNumberFormat="1" applyFont="1" applyFill="1" applyBorder="1" applyAlignment="1" applyProtection="1">
      <alignment horizontal="center" vertical="center" shrinkToFit="1"/>
      <protection/>
    </xf>
    <xf numFmtId="1" fontId="3" fillId="0" borderId="63" xfId="55" applyNumberFormat="1" applyFont="1" applyFill="1" applyBorder="1" applyAlignment="1" applyProtection="1">
      <alignment horizontal="center" vertical="center" shrinkToFit="1"/>
      <protection/>
    </xf>
    <xf numFmtId="0" fontId="5" fillId="0" borderId="57" xfId="55" applyFont="1" applyBorder="1">
      <alignment/>
      <protection/>
    </xf>
    <xf numFmtId="0" fontId="3" fillId="0" borderId="57" xfId="55" applyFont="1" applyBorder="1">
      <alignment/>
      <protection/>
    </xf>
    <xf numFmtId="0" fontId="5" fillId="20" borderId="35" xfId="55" applyFont="1" applyFill="1" applyBorder="1">
      <alignment/>
      <protection/>
    </xf>
    <xf numFmtId="0" fontId="5" fillId="0" borderId="35" xfId="55" applyFont="1" applyBorder="1">
      <alignment/>
      <protection/>
    </xf>
    <xf numFmtId="0" fontId="3" fillId="20" borderId="35" xfId="55" applyFont="1" applyFill="1" applyBorder="1">
      <alignment/>
      <protection/>
    </xf>
    <xf numFmtId="0" fontId="5" fillId="0" borderId="57" xfId="55" applyFont="1" applyFill="1" applyBorder="1">
      <alignment/>
      <protection/>
    </xf>
    <xf numFmtId="0" fontId="3" fillId="0" borderId="35" xfId="55" applyFont="1" applyBorder="1">
      <alignment/>
      <protection/>
    </xf>
    <xf numFmtId="0" fontId="3" fillId="0" borderId="57" xfId="55" applyFont="1" applyFill="1" applyBorder="1">
      <alignment/>
      <protection/>
    </xf>
    <xf numFmtId="0" fontId="3" fillId="0" borderId="35" xfId="55" applyFont="1" applyFill="1" applyBorder="1">
      <alignment/>
      <protection/>
    </xf>
    <xf numFmtId="1" fontId="3" fillId="0" borderId="57" xfId="55" applyNumberFormat="1" applyFont="1" applyFill="1" applyBorder="1" applyAlignment="1" applyProtection="1">
      <alignment horizontal="center" vertical="center" shrinkToFit="1"/>
      <protection hidden="1"/>
    </xf>
    <xf numFmtId="0" fontId="5" fillId="0" borderId="71" xfId="55" applyFont="1" applyBorder="1">
      <alignment/>
      <protection/>
    </xf>
    <xf numFmtId="1" fontId="5" fillId="0" borderId="31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1" xfId="55" applyNumberFormat="1" applyFont="1" applyFill="1" applyBorder="1" applyAlignment="1" applyProtection="1">
      <alignment horizontal="center" vertical="top" shrinkToFit="1"/>
      <protection hidden="1"/>
    </xf>
    <xf numFmtId="1" fontId="5" fillId="0" borderId="57" xfId="55" applyNumberFormat="1" applyFont="1" applyFill="1" applyBorder="1" applyAlignment="1" applyProtection="1">
      <alignment horizontal="center" vertical="top" shrinkToFit="1"/>
      <protection hidden="1"/>
    </xf>
    <xf numFmtId="0" fontId="5" fillId="0" borderId="72" xfId="55" applyFont="1" applyBorder="1">
      <alignment/>
      <protection/>
    </xf>
    <xf numFmtId="1" fontId="3" fillId="20" borderId="16" xfId="55" applyNumberFormat="1" applyFont="1" applyFill="1" applyBorder="1" applyAlignment="1" applyProtection="1">
      <alignment horizontal="center" vertical="center"/>
      <protection hidden="1"/>
    </xf>
    <xf numFmtId="1" fontId="3" fillId="0" borderId="16" xfId="55" applyNumberFormat="1" applyFont="1" applyBorder="1" applyAlignment="1" applyProtection="1">
      <alignment horizontal="center" vertical="center"/>
      <protection hidden="1"/>
    </xf>
    <xf numFmtId="1" fontId="5" fillId="0" borderId="73" xfId="55" applyNumberFormat="1" applyFont="1" applyBorder="1" applyAlignment="1" applyProtection="1">
      <alignment horizontal="center" vertical="center"/>
      <protection hidden="1"/>
    </xf>
    <xf numFmtId="1" fontId="5" fillId="0" borderId="74" xfId="55" applyNumberFormat="1" applyFont="1" applyBorder="1" applyAlignment="1" applyProtection="1">
      <alignment horizontal="center" vertical="center"/>
      <protection hidden="1"/>
    </xf>
    <xf numFmtId="1" fontId="3" fillId="20" borderId="16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16" xfId="55" applyNumberFormat="1" applyFont="1" applyFill="1" applyBorder="1" applyAlignment="1" applyProtection="1">
      <alignment horizontal="center" vertical="center"/>
      <protection hidden="1"/>
    </xf>
    <xf numFmtId="1" fontId="3" fillId="20" borderId="15" xfId="55" applyNumberFormat="1" applyFont="1" applyFill="1" applyBorder="1" applyAlignment="1" applyProtection="1">
      <alignment horizontal="center" vertical="center"/>
      <protection hidden="1"/>
    </xf>
    <xf numFmtId="1" fontId="3" fillId="20" borderId="35" xfId="55" applyNumberFormat="1" applyFont="1" applyFill="1" applyBorder="1" applyAlignment="1" applyProtection="1">
      <alignment horizontal="center" vertical="center"/>
      <protection hidden="1"/>
    </xf>
    <xf numFmtId="1" fontId="3" fillId="0" borderId="15" xfId="55" applyNumberFormat="1" applyFont="1" applyBorder="1" applyAlignment="1" applyProtection="1">
      <alignment horizontal="center" vertical="center"/>
      <protection hidden="1"/>
    </xf>
    <xf numFmtId="1" fontId="3" fillId="0" borderId="35" xfId="55" applyNumberFormat="1" applyFont="1" applyBorder="1" applyAlignment="1" applyProtection="1">
      <alignment horizontal="center" vertical="center"/>
      <protection hidden="1"/>
    </xf>
    <xf numFmtId="1" fontId="3" fillId="20" borderId="15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15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15" xfId="55" applyNumberFormat="1" applyFont="1" applyFill="1" applyBorder="1" applyAlignment="1" applyProtection="1">
      <alignment horizontal="center" vertical="center"/>
      <protection hidden="1"/>
    </xf>
    <xf numFmtId="0" fontId="3" fillId="26" borderId="75" xfId="55" applyFont="1" applyFill="1" applyBorder="1" applyAlignment="1">
      <alignment horizontal="center" vertical="top" wrapText="1"/>
      <protection/>
    </xf>
    <xf numFmtId="1" fontId="3" fillId="0" borderId="5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32" xfId="55" applyNumberFormat="1" applyFont="1" applyFill="1" applyBorder="1" applyAlignment="1" applyProtection="1">
      <alignment horizontal="center" vertical="center" shrinkToFit="1"/>
      <protection hidden="1"/>
    </xf>
    <xf numFmtId="0" fontId="5" fillId="0" borderId="45" xfId="55" applyFont="1" applyBorder="1" applyAlignment="1">
      <alignment horizontal="center"/>
      <protection/>
    </xf>
    <xf numFmtId="1" fontId="5" fillId="0" borderId="11" xfId="55" applyNumberFormat="1" applyFont="1" applyBorder="1" applyAlignment="1" applyProtection="1">
      <alignment horizontal="center" vertical="center" wrapText="1"/>
      <protection hidden="1"/>
    </xf>
    <xf numFmtId="49" fontId="3" fillId="0" borderId="51" xfId="55" applyNumberFormat="1" applyFont="1" applyBorder="1" applyAlignment="1" applyProtection="1">
      <alignment horizontal="center" vertical="center"/>
      <protection hidden="1"/>
    </xf>
    <xf numFmtId="1" fontId="3" fillId="0" borderId="38" xfId="55" applyNumberFormat="1" applyFont="1" applyBorder="1" applyAlignment="1" applyProtection="1">
      <alignment horizontal="center" vertical="center"/>
      <protection hidden="1"/>
    </xf>
    <xf numFmtId="1" fontId="3" fillId="20" borderId="38" xfId="55" applyNumberFormat="1" applyFont="1" applyFill="1" applyBorder="1" applyAlignment="1" applyProtection="1">
      <alignment horizontal="center" vertical="center"/>
      <protection hidden="1"/>
    </xf>
    <xf numFmtId="1" fontId="5" fillId="0" borderId="44" xfId="55" applyNumberFormat="1" applyFont="1" applyFill="1" applyBorder="1" applyAlignment="1" applyProtection="1">
      <alignment horizontal="center" vertical="center"/>
      <protection hidden="1"/>
    </xf>
    <xf numFmtId="1" fontId="5" fillId="0" borderId="32" xfId="55" applyNumberFormat="1" applyFont="1" applyFill="1" applyBorder="1" applyAlignment="1" applyProtection="1">
      <alignment horizontal="center" vertical="center"/>
      <protection hidden="1"/>
    </xf>
    <xf numFmtId="1" fontId="5" fillId="0" borderId="45" xfId="55" applyNumberFormat="1" applyFont="1" applyFill="1" applyBorder="1" applyAlignment="1" applyProtection="1">
      <alignment horizontal="center" vertical="center"/>
      <protection hidden="1"/>
    </xf>
    <xf numFmtId="1" fontId="5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3" fillId="20" borderId="38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38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38" xfId="55" applyNumberFormat="1" applyFont="1" applyFill="1" applyBorder="1" applyAlignment="1" applyProtection="1">
      <alignment horizontal="center" vertical="center"/>
      <protection hidden="1"/>
    </xf>
    <xf numFmtId="1" fontId="5" fillId="0" borderId="26" xfId="55" applyNumberFormat="1" applyFont="1" applyFill="1" applyBorder="1" applyAlignment="1" applyProtection="1">
      <alignment horizontal="center" vertical="center"/>
      <protection hidden="1"/>
    </xf>
    <xf numFmtId="1" fontId="5" fillId="0" borderId="10" xfId="55" applyNumberFormat="1" applyFont="1" applyFill="1" applyBorder="1" applyAlignment="1" applyProtection="1">
      <alignment horizontal="center" vertical="center"/>
      <protection hidden="1"/>
    </xf>
    <xf numFmtId="1" fontId="5" fillId="0" borderId="12" xfId="55" applyNumberFormat="1" applyFont="1" applyFill="1" applyBorder="1" applyAlignment="1" applyProtection="1">
      <alignment horizontal="center" vertical="center"/>
      <protection hidden="1"/>
    </xf>
    <xf numFmtId="1" fontId="5" fillId="0" borderId="55" xfId="55" applyNumberFormat="1" applyFont="1" applyFill="1" applyBorder="1" applyAlignment="1" applyProtection="1">
      <alignment horizontal="center" vertical="center" shrinkToFit="1"/>
      <protection hidden="1"/>
    </xf>
    <xf numFmtId="1" fontId="3" fillId="0" borderId="71" xfId="55" applyNumberFormat="1" applyFont="1" applyBorder="1" applyAlignment="1" applyProtection="1">
      <alignment horizontal="center" vertical="center"/>
      <protection hidden="1"/>
    </xf>
    <xf numFmtId="1" fontId="3" fillId="0" borderId="52" xfId="55" applyNumberFormat="1" applyFont="1" applyBorder="1" applyAlignment="1" applyProtection="1">
      <alignment horizontal="center" vertical="center"/>
      <protection hidden="1"/>
    </xf>
    <xf numFmtId="49" fontId="8" fillId="20" borderId="59" xfId="56" applyNumberFormat="1" applyFont="1" applyFill="1" applyBorder="1" applyAlignment="1" applyProtection="1">
      <alignment horizontal="center" vertical="center"/>
      <protection hidden="1"/>
    </xf>
    <xf numFmtId="0" fontId="3" fillId="26" borderId="56" xfId="55" applyFont="1" applyFill="1" applyBorder="1" applyAlignment="1">
      <alignment horizontal="center" vertical="center" wrapText="1"/>
      <protection/>
    </xf>
    <xf numFmtId="0" fontId="3" fillId="26" borderId="36" xfId="55" applyFont="1" applyFill="1" applyBorder="1" applyAlignment="1">
      <alignment horizontal="left" vertical="top" wrapText="1"/>
      <protection/>
    </xf>
    <xf numFmtId="49" fontId="3" fillId="0" borderId="16" xfId="55" applyNumberFormat="1" applyFont="1" applyFill="1" applyBorder="1" applyAlignment="1" applyProtection="1">
      <alignment horizontal="left" vertical="center" wrapText="1"/>
      <protection/>
    </xf>
    <xf numFmtId="49" fontId="8" fillId="0" borderId="33" xfId="56" applyNumberFormat="1" applyFont="1" applyFill="1" applyBorder="1" applyAlignment="1" applyProtection="1">
      <alignment horizontal="center" vertical="center"/>
      <protection hidden="1"/>
    </xf>
    <xf numFmtId="1" fontId="3" fillId="0" borderId="33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5" applyNumberFormat="1" applyFont="1" applyFill="1" applyBorder="1" applyProtection="1">
      <alignment/>
      <protection hidden="1"/>
    </xf>
    <xf numFmtId="1" fontId="5" fillId="0" borderId="48" xfId="55" applyNumberFormat="1" applyFont="1" applyFill="1" applyBorder="1" applyAlignment="1" applyProtection="1">
      <alignment horizontal="center" vertical="center"/>
      <protection hidden="1"/>
    </xf>
    <xf numFmtId="173" fontId="14" fillId="25" borderId="10" xfId="0" applyNumberFormat="1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top" wrapText="1"/>
    </xf>
    <xf numFmtId="0" fontId="9" fillId="20" borderId="0" xfId="0" applyFont="1" applyFill="1" applyAlignment="1">
      <alignment/>
    </xf>
    <xf numFmtId="0" fontId="15" fillId="20" borderId="0" xfId="0" applyFont="1" applyFill="1" applyAlignment="1">
      <alignment/>
    </xf>
    <xf numFmtId="0" fontId="13" fillId="20" borderId="10" xfId="0" applyFont="1" applyFill="1" applyBorder="1" applyAlignment="1">
      <alignment horizontal="left" vertical="center" wrapText="1"/>
    </xf>
    <xf numFmtId="0" fontId="13" fillId="20" borderId="12" xfId="0" applyFont="1" applyFill="1" applyBorder="1" applyAlignment="1">
      <alignment horizontal="left" vertical="top" wrapText="1"/>
    </xf>
    <xf numFmtId="0" fontId="13" fillId="2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left" vertical="top" wrapText="1"/>
    </xf>
    <xf numFmtId="173" fontId="14" fillId="20" borderId="10" xfId="0" applyNumberFormat="1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horizontal="left" vertical="center" wrapText="1"/>
    </xf>
    <xf numFmtId="0" fontId="16" fillId="0" borderId="0" xfId="58" applyFont="1" applyFill="1" applyAlignment="1">
      <alignment/>
      <protection/>
    </xf>
    <xf numFmtId="0" fontId="16" fillId="0" borderId="0" xfId="58" applyFont="1" applyFill="1" applyAlignment="1">
      <alignment horizontal="left"/>
      <protection/>
    </xf>
    <xf numFmtId="0" fontId="2" fillId="0" borderId="0" xfId="58" applyFont="1" applyFill="1" applyAlignment="1">
      <alignment/>
      <protection/>
    </xf>
    <xf numFmtId="0" fontId="19" fillId="0" borderId="0" xfId="58" applyFont="1" applyFill="1" applyAlignment="1">
      <alignment horizontal="center"/>
      <protection/>
    </xf>
    <xf numFmtId="0" fontId="40" fillId="0" borderId="0" xfId="58" applyFont="1" applyFill="1" applyAlignment="1">
      <alignment vertical="center"/>
      <protection/>
    </xf>
    <xf numFmtId="0" fontId="40" fillId="0" borderId="0" xfId="58" applyFont="1" applyFill="1" applyBorder="1" applyAlignment="1">
      <alignment vertical="center"/>
      <protection/>
    </xf>
    <xf numFmtId="0" fontId="23" fillId="0" borderId="0" xfId="58" applyFont="1" applyFill="1" applyBorder="1" applyAlignment="1">
      <alignment vertical="center"/>
      <protection/>
    </xf>
    <xf numFmtId="0" fontId="24" fillId="0" borderId="0" xfId="58" applyFont="1" applyFill="1">
      <alignment/>
      <protection/>
    </xf>
    <xf numFmtId="0" fontId="25" fillId="0" borderId="0" xfId="58" applyFont="1" applyFill="1">
      <alignment/>
      <protection/>
    </xf>
    <xf numFmtId="0" fontId="0" fillId="0" borderId="0" xfId="58" applyFill="1">
      <alignment/>
      <protection/>
    </xf>
    <xf numFmtId="0" fontId="14" fillId="0" borderId="2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3" fillId="20" borderId="3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textRotation="90"/>
      <protection/>
    </xf>
    <xf numFmtId="0" fontId="14" fillId="0" borderId="10" xfId="60" applyFont="1" applyBorder="1" applyAlignment="1">
      <alignment horizontal="center" vertical="center" textRotation="90" wrapText="1"/>
      <protection/>
    </xf>
    <xf numFmtId="0" fontId="14" fillId="0" borderId="10" xfId="60" applyFont="1" applyFill="1" applyBorder="1" applyAlignment="1">
      <alignment horizontal="center" vertical="center" textRotation="90"/>
      <protection/>
    </xf>
    <xf numFmtId="0" fontId="14" fillId="0" borderId="10" xfId="60" applyFont="1" applyFill="1" applyBorder="1" applyAlignment="1">
      <alignment horizontal="center" vertical="center" textRotation="90" wrapText="1"/>
      <protection/>
    </xf>
    <xf numFmtId="0" fontId="14" fillId="20" borderId="10" xfId="0" applyNumberFormat="1" applyFont="1" applyFill="1" applyBorder="1" applyAlignment="1">
      <alignment horizontal="center" vertical="center" wrapText="1"/>
    </xf>
    <xf numFmtId="0" fontId="10" fillId="20" borderId="10" xfId="59" applyFont="1" applyFill="1" applyBorder="1" applyAlignment="1">
      <alignment horizontal="center" vertical="center" wrapText="1"/>
      <protection/>
    </xf>
    <xf numFmtId="173" fontId="13" fillId="20" borderId="10" xfId="0" applyNumberFormat="1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" fontId="5" fillId="26" borderId="21" xfId="55" applyNumberFormat="1" applyFont="1" applyFill="1" applyBorder="1" applyAlignment="1" applyProtection="1">
      <alignment horizontal="center" vertical="center"/>
      <protection hidden="1"/>
    </xf>
    <xf numFmtId="1" fontId="5" fillId="26" borderId="65" xfId="55" applyNumberFormat="1" applyFont="1" applyFill="1" applyBorder="1" applyAlignment="1" applyProtection="1">
      <alignment horizontal="center" vertical="center"/>
      <protection hidden="1"/>
    </xf>
    <xf numFmtId="1" fontId="5" fillId="26" borderId="47" xfId="55" applyNumberFormat="1" applyFont="1" applyFill="1" applyBorder="1" applyAlignment="1" applyProtection="1">
      <alignment horizontal="center" vertical="center"/>
      <protection hidden="1"/>
    </xf>
    <xf numFmtId="1" fontId="5" fillId="26" borderId="57" xfId="55" applyNumberFormat="1" applyFont="1" applyFill="1" applyBorder="1" applyAlignment="1" applyProtection="1">
      <alignment horizontal="center" vertical="center"/>
      <protection hidden="1"/>
    </xf>
    <xf numFmtId="1" fontId="5" fillId="0" borderId="61" xfId="55" applyNumberFormat="1" applyFont="1" applyFill="1" applyBorder="1" applyAlignment="1" applyProtection="1">
      <alignment horizontal="center" vertical="center"/>
      <protection hidden="1"/>
    </xf>
    <xf numFmtId="1" fontId="5" fillId="0" borderId="60" xfId="55" applyNumberFormat="1" applyFont="1" applyFill="1" applyBorder="1" applyAlignment="1" applyProtection="1">
      <alignment horizontal="center" vertical="center"/>
      <protection hidden="1"/>
    </xf>
    <xf numFmtId="1" fontId="5" fillId="0" borderId="73" xfId="55" applyNumberFormat="1" applyFont="1" applyFill="1" applyBorder="1" applyAlignment="1" applyProtection="1">
      <alignment horizontal="center" vertical="center"/>
      <protection hidden="1"/>
    </xf>
    <xf numFmtId="1" fontId="5" fillId="0" borderId="60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62" xfId="55" applyNumberFormat="1" applyFont="1" applyFill="1" applyBorder="1" applyAlignment="1" applyProtection="1">
      <alignment horizontal="center" vertical="center"/>
      <protection hidden="1"/>
    </xf>
    <xf numFmtId="1" fontId="5" fillId="0" borderId="50" xfId="55" applyNumberFormat="1" applyFont="1" applyFill="1" applyBorder="1" applyAlignment="1" applyProtection="1">
      <alignment horizontal="center" vertical="center"/>
      <protection hidden="1"/>
    </xf>
    <xf numFmtId="1" fontId="5" fillId="0" borderId="41" xfId="55" applyNumberFormat="1" applyFont="1" applyBorder="1" applyAlignment="1" applyProtection="1">
      <alignment horizontal="center" vertical="center"/>
      <protection hidden="1"/>
    </xf>
    <xf numFmtId="1" fontId="5" fillId="0" borderId="42" xfId="55" applyNumberFormat="1" applyFont="1" applyFill="1" applyBorder="1" applyAlignment="1" applyProtection="1">
      <alignment horizontal="center" vertical="center"/>
      <protection hidden="1"/>
    </xf>
    <xf numFmtId="1" fontId="5" fillId="0" borderId="41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27" xfId="55" applyNumberFormat="1" applyFont="1" applyFill="1" applyBorder="1" applyAlignment="1" applyProtection="1">
      <alignment horizontal="center" vertical="center"/>
      <protection hidden="1"/>
    </xf>
    <xf numFmtId="1" fontId="5" fillId="0" borderId="76" xfId="55" applyNumberFormat="1" applyFont="1" applyFill="1" applyBorder="1" applyAlignment="1" applyProtection="1">
      <alignment horizontal="center" vertical="center"/>
      <protection hidden="1"/>
    </xf>
    <xf numFmtId="1" fontId="5" fillId="26" borderId="24" xfId="55" applyNumberFormat="1" applyFont="1" applyFill="1" applyBorder="1" applyAlignment="1" applyProtection="1">
      <alignment horizontal="center" vertical="center" shrinkToFit="1"/>
      <protection hidden="1"/>
    </xf>
    <xf numFmtId="1" fontId="5" fillId="26" borderId="1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5" xfId="55" applyNumberFormat="1" applyFont="1" applyBorder="1" applyAlignment="1" applyProtection="1">
      <alignment horizontal="center" vertical="center"/>
      <protection hidden="1"/>
    </xf>
    <xf numFmtId="1" fontId="5" fillId="26" borderId="26" xfId="55" applyNumberFormat="1" applyFont="1" applyFill="1" applyBorder="1" applyAlignment="1" applyProtection="1">
      <alignment horizontal="center" vertical="center" shrinkToFit="1"/>
      <protection/>
    </xf>
    <xf numFmtId="1" fontId="5" fillId="26" borderId="23" xfId="55" applyNumberFormat="1" applyFont="1" applyFill="1" applyBorder="1" applyAlignment="1" applyProtection="1">
      <alignment horizontal="center" vertical="center" shrinkToFit="1"/>
      <protection hidden="1"/>
    </xf>
    <xf numFmtId="1" fontId="5" fillId="26" borderId="26" xfId="55" applyNumberFormat="1" applyFont="1" applyFill="1" applyBorder="1" applyAlignment="1" applyProtection="1">
      <alignment horizontal="center" vertical="center"/>
      <protection hidden="1"/>
    </xf>
    <xf numFmtId="1" fontId="5" fillId="0" borderId="47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1" fontId="5" fillId="26" borderId="50" xfId="55" applyNumberFormat="1" applyFont="1" applyFill="1" applyBorder="1" applyAlignment="1" applyProtection="1">
      <alignment horizontal="center" vertical="center"/>
      <protection hidden="1"/>
    </xf>
    <xf numFmtId="1" fontId="5" fillId="26" borderId="23" xfId="55" applyNumberFormat="1" applyFont="1" applyFill="1" applyBorder="1" applyAlignment="1" applyProtection="1">
      <alignment horizontal="center" vertical="center"/>
      <protection hidden="1"/>
    </xf>
    <xf numFmtId="0" fontId="21" fillId="0" borderId="0" xfId="58" applyFont="1" applyFill="1" applyBorder="1" applyAlignment="1">
      <alignment vertical="center"/>
      <protection/>
    </xf>
    <xf numFmtId="1" fontId="5" fillId="0" borderId="74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5" applyNumberFormat="1" applyFont="1" applyBorder="1" applyAlignment="1" applyProtection="1">
      <alignment horizontal="center" vertical="center"/>
      <protection hidden="1"/>
    </xf>
    <xf numFmtId="1" fontId="5" fillId="0" borderId="49" xfId="55" applyNumberFormat="1" applyFont="1" applyBorder="1" applyAlignment="1" applyProtection="1">
      <alignment horizontal="center" vertical="center"/>
      <protection hidden="1"/>
    </xf>
    <xf numFmtId="1" fontId="5" fillId="0" borderId="58" xfId="55" applyNumberFormat="1" applyFont="1" applyFill="1" applyBorder="1" applyAlignment="1" applyProtection="1">
      <alignment horizontal="center" vertical="center" shrinkToFit="1"/>
      <protection hidden="1"/>
    </xf>
    <xf numFmtId="1" fontId="5" fillId="0" borderId="58" xfId="55" applyNumberFormat="1" applyFont="1" applyBorder="1" applyAlignment="1" applyProtection="1">
      <alignment horizontal="center" vertical="center"/>
      <protection hidden="1"/>
    </xf>
    <xf numFmtId="0" fontId="5" fillId="0" borderId="29" xfId="55" applyFont="1" applyFill="1" applyBorder="1" applyAlignment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1" fontId="5" fillId="0" borderId="74" xfId="55" applyNumberFormat="1" applyFont="1" applyFill="1" applyBorder="1" applyAlignment="1" applyProtection="1">
      <alignment horizontal="center" vertical="center"/>
      <protection hidden="1"/>
    </xf>
    <xf numFmtId="1" fontId="5" fillId="0" borderId="0" xfId="55" applyNumberFormat="1" applyFont="1" applyFill="1" applyBorder="1" applyAlignment="1" applyProtection="1">
      <alignment horizontal="center" vertical="center"/>
      <protection hidden="1"/>
    </xf>
    <xf numFmtId="1" fontId="5" fillId="0" borderId="47" xfId="55" applyNumberFormat="1" applyFont="1" applyFill="1" applyBorder="1" applyAlignment="1" applyProtection="1">
      <alignment horizontal="center" vertical="center"/>
      <protection hidden="1"/>
    </xf>
    <xf numFmtId="1" fontId="5" fillId="0" borderId="49" xfId="55" applyNumberFormat="1" applyFont="1" applyFill="1" applyBorder="1" applyAlignment="1" applyProtection="1">
      <alignment horizontal="center" vertical="center"/>
      <protection hidden="1"/>
    </xf>
    <xf numFmtId="1" fontId="5" fillId="0" borderId="58" xfId="55" applyNumberFormat="1" applyFont="1" applyFill="1" applyBorder="1" applyAlignment="1" applyProtection="1">
      <alignment horizontal="center" vertical="center"/>
      <protection hidden="1"/>
    </xf>
    <xf numFmtId="1" fontId="5" fillId="0" borderId="77" xfId="55" applyNumberFormat="1" applyFont="1" applyBorder="1" applyAlignment="1" applyProtection="1">
      <alignment horizontal="center" vertical="center"/>
      <protection hidden="1"/>
    </xf>
    <xf numFmtId="1" fontId="5" fillId="0" borderId="78" xfId="55" applyNumberFormat="1" applyFont="1" applyFill="1" applyBorder="1" applyAlignment="1" applyProtection="1">
      <alignment horizontal="center" vertical="center"/>
      <protection hidden="1"/>
    </xf>
    <xf numFmtId="1" fontId="5" fillId="0" borderId="77" xfId="55" applyNumberFormat="1" applyFont="1" applyFill="1" applyBorder="1" applyAlignment="1" applyProtection="1">
      <alignment horizontal="center" vertical="center"/>
      <protection hidden="1"/>
    </xf>
    <xf numFmtId="1" fontId="5" fillId="0" borderId="79" xfId="55" applyNumberFormat="1" applyFont="1" applyFill="1" applyBorder="1" applyAlignment="1" applyProtection="1">
      <alignment horizontal="center" vertical="center"/>
      <protection hidden="1"/>
    </xf>
    <xf numFmtId="1" fontId="5" fillId="0" borderId="80" xfId="55" applyNumberFormat="1" applyFont="1" applyFill="1" applyBorder="1" applyAlignment="1" applyProtection="1">
      <alignment horizontal="center" vertical="center"/>
      <protection hidden="1"/>
    </xf>
    <xf numFmtId="1" fontId="5" fillId="0" borderId="65" xfId="55" applyNumberFormat="1" applyFont="1" applyFill="1" applyBorder="1" applyAlignment="1" applyProtection="1">
      <alignment horizontal="center" vertical="center"/>
      <protection hidden="1"/>
    </xf>
    <xf numFmtId="1" fontId="5" fillId="0" borderId="57" xfId="55" applyNumberFormat="1" applyFont="1" applyFill="1" applyBorder="1" applyAlignment="1" applyProtection="1">
      <alignment horizontal="center" vertical="center"/>
      <protection hidden="1"/>
    </xf>
    <xf numFmtId="1" fontId="5" fillId="0" borderId="41" xfId="55" applyNumberFormat="1" applyFont="1" applyFill="1" applyBorder="1" applyAlignment="1" applyProtection="1">
      <alignment horizontal="center" vertical="center"/>
      <protection hidden="1"/>
    </xf>
    <xf numFmtId="1" fontId="5" fillId="0" borderId="51" xfId="55" applyNumberFormat="1" applyFont="1" applyFill="1" applyBorder="1" applyAlignment="1" applyProtection="1">
      <alignment horizontal="center" vertical="center"/>
      <protection hidden="1"/>
    </xf>
    <xf numFmtId="1" fontId="5" fillId="0" borderId="71" xfId="55" applyNumberFormat="1" applyFont="1" applyFill="1" applyBorder="1" applyAlignment="1" applyProtection="1">
      <alignment horizontal="center" vertical="center"/>
      <protection hidden="1"/>
    </xf>
    <xf numFmtId="1" fontId="5" fillId="0" borderId="53" xfId="55" applyNumberFormat="1" applyFont="1" applyFill="1" applyBorder="1" applyAlignment="1" applyProtection="1">
      <alignment horizontal="center" vertical="center"/>
      <protection hidden="1"/>
    </xf>
    <xf numFmtId="1" fontId="3" fillId="0" borderId="33" xfId="55" applyNumberFormat="1" applyFont="1" applyFill="1" applyBorder="1" applyAlignment="1" applyProtection="1">
      <alignment horizontal="center" vertical="center"/>
      <protection hidden="1"/>
    </xf>
    <xf numFmtId="1" fontId="5" fillId="26" borderId="10" xfId="55" applyNumberFormat="1" applyFont="1" applyFill="1" applyBorder="1" applyAlignment="1" applyProtection="1">
      <alignment horizontal="center" vertical="center"/>
      <protection hidden="1"/>
    </xf>
    <xf numFmtId="1" fontId="5" fillId="26" borderId="61" xfId="55" applyNumberFormat="1" applyFont="1" applyFill="1" applyBorder="1" applyAlignment="1" applyProtection="1">
      <alignment horizontal="center" vertical="center"/>
      <protection hidden="1"/>
    </xf>
    <xf numFmtId="49" fontId="5" fillId="0" borderId="81" xfId="55" applyNumberFormat="1" applyFont="1" applyBorder="1" applyAlignment="1" applyProtection="1">
      <alignment horizontal="center" vertical="center"/>
      <protection hidden="1"/>
    </xf>
    <xf numFmtId="1" fontId="5" fillId="0" borderId="50" xfId="55" applyNumberFormat="1" applyFont="1" applyFill="1" applyBorder="1" applyAlignment="1" applyProtection="1">
      <alignment horizontal="center" vertical="center" shrinkToFit="1"/>
      <protection/>
    </xf>
    <xf numFmtId="49" fontId="5" fillId="0" borderId="82" xfId="55" applyNumberFormat="1" applyFont="1" applyFill="1" applyBorder="1" applyAlignment="1" applyProtection="1">
      <alignment horizontal="center" vertical="center"/>
      <protection hidden="1"/>
    </xf>
    <xf numFmtId="49" fontId="5" fillId="0" borderId="81" xfId="55" applyNumberFormat="1" applyFont="1" applyFill="1" applyBorder="1" applyAlignment="1" applyProtection="1">
      <alignment horizontal="center" vertical="center"/>
      <protection hidden="1"/>
    </xf>
    <xf numFmtId="49" fontId="3" fillId="0" borderId="81" xfId="55" applyNumberFormat="1" applyFont="1" applyFill="1" applyBorder="1" applyAlignment="1" applyProtection="1">
      <alignment horizontal="center" vertical="center"/>
      <protection hidden="1"/>
    </xf>
    <xf numFmtId="0" fontId="3" fillId="0" borderId="59" xfId="55" applyFont="1" applyFill="1" applyBorder="1" applyAlignment="1">
      <alignment horizontal="center" vertical="center"/>
      <protection/>
    </xf>
    <xf numFmtId="49" fontId="5" fillId="0" borderId="65" xfId="0" applyNumberFormat="1" applyFont="1" applyBorder="1" applyAlignment="1" applyProtection="1">
      <alignment horizontal="center" vertical="center"/>
      <protection hidden="1"/>
    </xf>
    <xf numFmtId="1" fontId="5" fillId="0" borderId="50" xfId="55" applyNumberFormat="1" applyFont="1" applyFill="1" applyBorder="1" applyAlignment="1" applyProtection="1">
      <alignment horizontal="center" vertical="center" shrinkToFit="1"/>
      <protection hidden="1"/>
    </xf>
    <xf numFmtId="49" fontId="8" fillId="0" borderId="35" xfId="56" applyNumberFormat="1" applyFont="1" applyFill="1" applyBorder="1" applyAlignment="1" applyProtection="1">
      <alignment horizontal="center" vertical="center"/>
      <protection hidden="1"/>
    </xf>
    <xf numFmtId="49" fontId="3" fillId="20" borderId="16" xfId="55" applyNumberFormat="1" applyFont="1" applyFill="1" applyBorder="1" applyAlignment="1" applyProtection="1">
      <alignment horizontal="justify" vertical="center"/>
      <protection hidden="1"/>
    </xf>
    <xf numFmtId="49" fontId="3" fillId="0" borderId="16" xfId="55" applyNumberFormat="1" applyFont="1" applyFill="1" applyBorder="1" applyAlignment="1" applyProtection="1">
      <alignment horizontal="justify" vertical="center"/>
      <protection hidden="1"/>
    </xf>
    <xf numFmtId="49" fontId="5" fillId="26" borderId="44" xfId="55" applyNumberFormat="1" applyFont="1" applyFill="1" applyBorder="1" applyAlignment="1" applyProtection="1">
      <alignment horizontal="justify" vertical="center"/>
      <protection hidden="1"/>
    </xf>
    <xf numFmtId="49" fontId="5" fillId="26" borderId="22" xfId="55" applyNumberFormat="1" applyFont="1" applyFill="1" applyBorder="1" applyAlignment="1" applyProtection="1">
      <alignment horizontal="justify" vertical="center"/>
      <protection hidden="1"/>
    </xf>
    <xf numFmtId="49" fontId="5" fillId="26" borderId="19" xfId="57" applyNumberFormat="1" applyFont="1" applyFill="1" applyBorder="1" applyAlignment="1" applyProtection="1">
      <alignment horizontal="justify" vertical="center"/>
      <protection hidden="1"/>
    </xf>
    <xf numFmtId="49" fontId="5" fillId="26" borderId="32" xfId="55" applyNumberFormat="1" applyFont="1" applyFill="1" applyBorder="1" applyAlignment="1" applyProtection="1">
      <alignment horizontal="justify" vertical="center"/>
      <protection hidden="1"/>
    </xf>
    <xf numFmtId="49" fontId="5" fillId="26" borderId="81" xfId="55" applyNumberFormat="1" applyFont="1" applyFill="1" applyBorder="1" applyAlignment="1" applyProtection="1">
      <alignment horizontal="justify" vertical="center"/>
      <protection hidden="1"/>
    </xf>
    <xf numFmtId="49" fontId="5" fillId="26" borderId="0" xfId="55" applyNumberFormat="1" applyFont="1" applyFill="1" applyBorder="1" applyAlignment="1" applyProtection="1">
      <alignment horizontal="justify" vertical="center"/>
      <protection hidden="1"/>
    </xf>
    <xf numFmtId="0" fontId="3" fillId="20" borderId="16" xfId="55" applyFont="1" applyFill="1" applyBorder="1" applyAlignment="1">
      <alignment horizontal="justify" vertical="center" wrapText="1"/>
      <protection/>
    </xf>
    <xf numFmtId="0" fontId="5" fillId="0" borderId="44" xfId="55" applyFont="1" applyFill="1" applyBorder="1" applyAlignment="1">
      <alignment horizontal="justify" vertical="center" wrapText="1"/>
      <protection/>
    </xf>
    <xf numFmtId="0" fontId="5" fillId="0" borderId="32" xfId="55" applyFont="1" applyFill="1" applyBorder="1" applyAlignment="1">
      <alignment horizontal="justify" vertical="center" wrapText="1"/>
      <protection/>
    </xf>
    <xf numFmtId="0" fontId="5" fillId="0" borderId="45" xfId="55" applyFont="1" applyFill="1" applyBorder="1" applyAlignment="1">
      <alignment horizontal="justify" vertical="center" wrapText="1"/>
      <protection/>
    </xf>
    <xf numFmtId="0" fontId="27" fillId="0" borderId="22" xfId="0" applyFont="1" applyBorder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3" fillId="0" borderId="16" xfId="55" applyFont="1" applyFill="1" applyBorder="1" applyAlignment="1">
      <alignment horizontal="justify" vertical="center" wrapText="1"/>
      <protection/>
    </xf>
    <xf numFmtId="0" fontId="27" fillId="0" borderId="83" xfId="0" applyFont="1" applyBorder="1" applyAlignment="1">
      <alignment horizontal="justify" vertical="center"/>
    </xf>
    <xf numFmtId="0" fontId="27" fillId="0" borderId="18" xfId="0" applyFont="1" applyBorder="1" applyAlignment="1">
      <alignment horizontal="justify" vertical="center"/>
    </xf>
    <xf numFmtId="0" fontId="5" fillId="0" borderId="22" xfId="55" applyFont="1" applyFill="1" applyBorder="1" applyAlignment="1">
      <alignment horizontal="justify" vertical="center" wrapText="1"/>
      <protection/>
    </xf>
    <xf numFmtId="49" fontId="3" fillId="0" borderId="22" xfId="55" applyNumberFormat="1" applyFont="1" applyFill="1" applyBorder="1" applyAlignment="1" applyProtection="1">
      <alignment horizontal="justify" vertical="center" wrapText="1"/>
      <protection hidden="1"/>
    </xf>
    <xf numFmtId="49" fontId="5" fillId="0" borderId="22" xfId="55" applyNumberFormat="1" applyFont="1" applyFill="1" applyBorder="1" applyAlignment="1" applyProtection="1">
      <alignment horizontal="justify" vertical="center" wrapText="1"/>
      <protection/>
    </xf>
    <xf numFmtId="49" fontId="5" fillId="0" borderId="22" xfId="55" applyNumberFormat="1" applyFont="1" applyFill="1" applyBorder="1" applyAlignment="1" applyProtection="1">
      <alignment horizontal="justify" vertical="center" wrapText="1"/>
      <protection hidden="1"/>
    </xf>
    <xf numFmtId="0" fontId="3" fillId="0" borderId="17" xfId="55" applyFont="1" applyFill="1" applyBorder="1" applyAlignment="1">
      <alignment horizontal="justify" vertical="center" wrapText="1"/>
      <protection/>
    </xf>
    <xf numFmtId="0" fontId="29" fillId="0" borderId="17" xfId="0" applyFont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45" xfId="0" applyFont="1" applyBorder="1" applyAlignment="1">
      <alignment horizontal="justify" vertical="center" wrapText="1"/>
    </xf>
    <xf numFmtId="0" fontId="27" fillId="0" borderId="50" xfId="0" applyFont="1" applyFill="1" applyBorder="1" applyAlignment="1">
      <alignment horizontal="justify" vertical="center" wrapText="1"/>
    </xf>
    <xf numFmtId="0" fontId="27" fillId="0" borderId="45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0" fontId="29" fillId="0" borderId="17" xfId="0" applyFont="1" applyBorder="1" applyAlignment="1">
      <alignment horizontal="justify" vertical="center"/>
    </xf>
    <xf numFmtId="0" fontId="5" fillId="0" borderId="19" xfId="62" applyFont="1" applyBorder="1" applyAlignment="1">
      <alignment horizontal="justify" vertical="center" wrapText="1"/>
      <protection/>
    </xf>
    <xf numFmtId="0" fontId="21" fillId="0" borderId="0" xfId="58" applyFont="1" applyFill="1" applyAlignment="1">
      <alignment horizontal="left" vertical="center"/>
      <protection/>
    </xf>
    <xf numFmtId="0" fontId="0" fillId="0" borderId="0" xfId="58" applyFill="1" applyAlignment="1">
      <alignment wrapText="1"/>
      <protection/>
    </xf>
    <xf numFmtId="0" fontId="0" fillId="0" borderId="0" xfId="58" applyFill="1" applyBorder="1" applyAlignment="1">
      <alignment wrapText="1"/>
      <protection/>
    </xf>
    <xf numFmtId="0" fontId="46" fillId="0" borderId="0" xfId="58" applyFont="1" applyFill="1" applyBorder="1" applyAlignment="1">
      <alignment vertical="center"/>
      <protection/>
    </xf>
    <xf numFmtId="0" fontId="37" fillId="0" borderId="0" xfId="53" applyFill="1">
      <alignment/>
      <protection/>
    </xf>
    <xf numFmtId="0" fontId="14" fillId="0" borderId="1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32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3" fillId="27" borderId="12" xfId="0" applyFont="1" applyFill="1" applyBorder="1" applyAlignment="1">
      <alignment horizontal="center" vertical="center" textRotation="90"/>
    </xf>
    <xf numFmtId="0" fontId="14" fillId="0" borderId="32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13" fillId="4" borderId="10" xfId="0" applyFont="1" applyFill="1" applyBorder="1" applyAlignment="1">
      <alignment horizontal="center" vertical="center" textRotation="90" wrapText="1"/>
    </xf>
    <xf numFmtId="0" fontId="0" fillId="27" borderId="48" xfId="0" applyFill="1" applyBorder="1" applyAlignment="1">
      <alignment horizontal="center" vertical="center" textRotation="90"/>
    </xf>
    <xf numFmtId="0" fontId="0" fillId="27" borderId="26" xfId="0" applyFill="1" applyBorder="1" applyAlignment="1">
      <alignment horizontal="center" vertical="center" textRotation="90"/>
    </xf>
    <xf numFmtId="0" fontId="13" fillId="22" borderId="48" xfId="0" applyFont="1" applyFill="1" applyBorder="1" applyAlignment="1">
      <alignment horizontal="center" vertical="center" textRotation="90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35" fillId="5" borderId="48" xfId="0" applyFont="1" applyFill="1" applyBorder="1" applyAlignment="1">
      <alignment horizontal="center" vertical="center" textRotation="90"/>
    </xf>
    <xf numFmtId="0" fontId="35" fillId="5" borderId="26" xfId="0" applyFont="1" applyFill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48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20" fillId="0" borderId="0" xfId="58" applyFont="1" applyFill="1" applyAlignment="1">
      <alignment horizontal="left" wrapText="1"/>
      <protection/>
    </xf>
    <xf numFmtId="0" fontId="21" fillId="0" borderId="44" xfId="58" applyFont="1" applyFill="1" applyBorder="1" applyAlignment="1">
      <alignment horizontal="center" vertical="center"/>
      <protection/>
    </xf>
    <xf numFmtId="0" fontId="20" fillId="0" borderId="0" xfId="58" applyFont="1" applyFill="1" applyAlignment="1">
      <alignment horizontal="left" vertical="center"/>
      <protection/>
    </xf>
    <xf numFmtId="0" fontId="23" fillId="0" borderId="44" xfId="58" applyFont="1" applyFill="1" applyBorder="1" applyAlignment="1">
      <alignment horizontal="center" vertical="center"/>
      <protection/>
    </xf>
    <xf numFmtId="0" fontId="18" fillId="0" borderId="0" xfId="58" applyFont="1" applyFill="1" applyAlignment="1">
      <alignment horizontal="center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0" fillId="0" borderId="0" xfId="58" applyFill="1" applyAlignment="1">
      <alignment vertical="center" wrapText="1"/>
      <protection/>
    </xf>
    <xf numFmtId="0" fontId="21" fillId="0" borderId="0" xfId="58" applyFont="1" applyFill="1" applyAlignment="1">
      <alignment horizontal="left" vertical="center"/>
      <protection/>
    </xf>
    <xf numFmtId="0" fontId="23" fillId="0" borderId="44" xfId="58" applyFont="1" applyFill="1" applyBorder="1" applyAlignment="1">
      <alignment horizontal="left" vertical="center"/>
      <protection/>
    </xf>
    <xf numFmtId="0" fontId="0" fillId="0" borderId="44" xfId="61" applyFill="1" applyBorder="1" applyAlignment="1">
      <alignment horizontal="left" vertical="center"/>
      <protection/>
    </xf>
    <xf numFmtId="0" fontId="17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3" fillId="20" borderId="12" xfId="0" applyFont="1" applyFill="1" applyBorder="1" applyAlignment="1">
      <alignment horizontal="left" vertical="center" wrapText="1"/>
    </xf>
    <xf numFmtId="0" fontId="13" fillId="20" borderId="26" xfId="0" applyFont="1" applyFill="1" applyBorder="1" applyAlignment="1">
      <alignment horizontal="left" vertical="center" wrapText="1"/>
    </xf>
    <xf numFmtId="0" fontId="44" fillId="20" borderId="12" xfId="0" applyFont="1" applyFill="1" applyBorder="1" applyAlignment="1">
      <alignment horizontal="left" vertical="top" wrapText="1"/>
    </xf>
    <xf numFmtId="0" fontId="44" fillId="20" borderId="26" xfId="0" applyFont="1" applyFill="1" applyBorder="1" applyAlignment="1">
      <alignment horizontal="left" vertical="top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textRotation="90"/>
    </xf>
    <xf numFmtId="0" fontId="13" fillId="4" borderId="12" xfId="0" applyFont="1" applyFill="1" applyBorder="1" applyAlignment="1">
      <alignment horizontal="center" vertical="center" textRotation="90" wrapText="1"/>
    </xf>
    <xf numFmtId="0" fontId="13" fillId="4" borderId="48" xfId="0" applyFont="1" applyFill="1" applyBorder="1" applyAlignment="1">
      <alignment horizontal="center" vertical="center" textRotation="90" wrapText="1"/>
    </xf>
    <xf numFmtId="0" fontId="13" fillId="4" borderId="26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13" fillId="20" borderId="12" xfId="0" applyFont="1" applyFill="1" applyBorder="1" applyAlignment="1">
      <alignment horizontal="left" vertical="top" wrapText="1"/>
    </xf>
    <xf numFmtId="0" fontId="13" fillId="20" borderId="26" xfId="0" applyFont="1" applyFill="1" applyBorder="1" applyAlignment="1">
      <alignment horizontal="left" vertical="top" wrapText="1"/>
    </xf>
    <xf numFmtId="0" fontId="13" fillId="22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27" borderId="28" xfId="0" applyFont="1" applyFill="1" applyBorder="1" applyAlignment="1">
      <alignment horizontal="center" vertical="center" textRotation="90"/>
    </xf>
    <xf numFmtId="0" fontId="13" fillId="27" borderId="58" xfId="0" applyFont="1" applyFill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26" borderId="81" xfId="55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1" fontId="3" fillId="0" borderId="81" xfId="55" applyNumberFormat="1" applyFont="1" applyFill="1" applyBorder="1" applyAlignment="1" applyProtection="1">
      <alignment horizontal="left" vertical="center" wrapText="1" shrinkToFit="1"/>
      <protection hidden="1"/>
    </xf>
    <xf numFmtId="1" fontId="3" fillId="0" borderId="32" xfId="55" applyNumberFormat="1" applyFont="1" applyFill="1" applyBorder="1" applyAlignment="1" applyProtection="1">
      <alignment horizontal="left" vertical="center" wrapText="1" shrinkToFit="1"/>
      <protection hidden="1"/>
    </xf>
    <xf numFmtId="49" fontId="3" fillId="0" borderId="84" xfId="0" applyNumberFormat="1" applyFont="1" applyBorder="1" applyAlignment="1" applyProtection="1">
      <alignment horizontal="center" vertical="center" wrapText="1"/>
      <protection hidden="1"/>
    </xf>
    <xf numFmtId="49" fontId="3" fillId="0" borderId="78" xfId="0" applyNumberFormat="1" applyFont="1" applyBorder="1" applyAlignment="1" applyProtection="1">
      <alignment horizontal="center" vertical="center" wrapText="1"/>
      <protection hidden="1"/>
    </xf>
    <xf numFmtId="49" fontId="3" fillId="0" borderId="80" xfId="0" applyNumberFormat="1" applyFont="1" applyBorder="1" applyAlignment="1" applyProtection="1">
      <alignment horizontal="center" vertical="center" wrapText="1"/>
      <protection hidden="1"/>
    </xf>
    <xf numFmtId="49" fontId="3" fillId="0" borderId="66" xfId="55" applyNumberFormat="1" applyFont="1" applyBorder="1" applyAlignment="1" applyProtection="1">
      <alignment horizontal="center" textRotation="90" wrapText="1"/>
      <protection hidden="1"/>
    </xf>
    <xf numFmtId="0" fontId="37" fillId="0" borderId="18" xfId="55" applyFont="1" applyBorder="1" applyAlignment="1">
      <alignment horizontal="center" textRotation="90" wrapText="1"/>
      <protection/>
    </xf>
    <xf numFmtId="0" fontId="37" fillId="0" borderId="56" xfId="55" applyFont="1" applyBorder="1" applyAlignment="1">
      <alignment horizontal="center" textRotation="90" wrapText="1"/>
      <protection/>
    </xf>
    <xf numFmtId="49" fontId="3" fillId="0" borderId="66" xfId="55" applyNumberFormat="1" applyFont="1" applyBorder="1" applyAlignment="1" applyProtection="1">
      <alignment horizontal="center" vertical="center" wrapText="1"/>
      <protection hidden="1"/>
    </xf>
    <xf numFmtId="49" fontId="3" fillId="0" borderId="18" xfId="55" applyNumberFormat="1" applyFont="1" applyBorder="1" applyAlignment="1" applyProtection="1">
      <alignment horizontal="center" vertical="center" wrapText="1"/>
      <protection hidden="1"/>
    </xf>
    <xf numFmtId="49" fontId="3" fillId="0" borderId="56" xfId="55" applyNumberFormat="1" applyFont="1" applyBorder="1" applyAlignment="1" applyProtection="1">
      <alignment horizontal="center" vertical="center" wrapText="1"/>
      <protection hidden="1"/>
    </xf>
    <xf numFmtId="1" fontId="5" fillId="0" borderId="10" xfId="55" applyNumberFormat="1" applyFont="1" applyBorder="1" applyAlignment="1" applyProtection="1">
      <alignment horizontal="center" textRotation="90"/>
      <protection hidden="1"/>
    </xf>
    <xf numFmtId="1" fontId="5" fillId="0" borderId="12" xfId="55" applyNumberFormat="1" applyFont="1" applyBorder="1" applyAlignment="1" applyProtection="1">
      <alignment horizontal="center" textRotation="90"/>
      <protection hidden="1"/>
    </xf>
    <xf numFmtId="1" fontId="3" fillId="0" borderId="24" xfId="55" applyNumberFormat="1" applyFont="1" applyBorder="1" applyAlignment="1" applyProtection="1">
      <alignment horizontal="center" textRotation="90" wrapText="1"/>
      <protection hidden="1"/>
    </xf>
    <xf numFmtId="1" fontId="3" fillId="0" borderId="47" xfId="55" applyNumberFormat="1" applyFont="1" applyBorder="1" applyAlignment="1" applyProtection="1">
      <alignment horizontal="center" textRotation="90" wrapText="1"/>
      <protection hidden="1"/>
    </xf>
    <xf numFmtId="1" fontId="3" fillId="0" borderId="53" xfId="55" applyNumberFormat="1" applyFont="1" applyBorder="1" applyAlignment="1" applyProtection="1">
      <alignment horizontal="center" textRotation="90" wrapText="1"/>
      <protection hidden="1"/>
    </xf>
    <xf numFmtId="1" fontId="3" fillId="0" borderId="12" xfId="55" applyNumberFormat="1" applyFont="1" applyBorder="1" applyAlignment="1" applyProtection="1">
      <alignment horizontal="center" textRotation="90" wrapText="1"/>
      <protection hidden="1"/>
    </xf>
    <xf numFmtId="1" fontId="3" fillId="0" borderId="48" xfId="55" applyNumberFormat="1" applyFont="1" applyBorder="1" applyAlignment="1" applyProtection="1">
      <alignment horizontal="center" textRotation="90" wrapText="1"/>
      <protection hidden="1"/>
    </xf>
    <xf numFmtId="1" fontId="3" fillId="0" borderId="55" xfId="55" applyNumberFormat="1" applyFont="1" applyBorder="1" applyAlignment="1" applyProtection="1">
      <alignment horizontal="center" textRotation="90" wrapText="1"/>
      <protection hidden="1"/>
    </xf>
    <xf numFmtId="1" fontId="5" fillId="0" borderId="32" xfId="55" applyNumberFormat="1" applyFont="1" applyBorder="1" applyAlignment="1" applyProtection="1">
      <alignment horizontal="center" vertical="center" wrapText="1"/>
      <protection hidden="1"/>
    </xf>
    <xf numFmtId="1" fontId="3" fillId="0" borderId="82" xfId="55" applyNumberFormat="1" applyFont="1" applyFill="1" applyBorder="1" applyAlignment="1" applyProtection="1">
      <alignment horizontal="left" vertical="center" shrinkToFit="1"/>
      <protection hidden="1"/>
    </xf>
    <xf numFmtId="1" fontId="3" fillId="0" borderId="44" xfId="55" applyNumberFormat="1" applyFont="1" applyFill="1" applyBorder="1" applyAlignment="1" applyProtection="1">
      <alignment horizontal="left" vertical="center" shrinkToFit="1"/>
      <protection hidden="1"/>
    </xf>
    <xf numFmtId="0" fontId="37" fillId="0" borderId="44" xfId="55" applyFont="1" applyBorder="1" applyAlignment="1">
      <alignment horizontal="left" vertical="center" shrinkToFit="1"/>
      <protection/>
    </xf>
    <xf numFmtId="0" fontId="5" fillId="26" borderId="85" xfId="55" applyFont="1" applyFill="1" applyBorder="1" applyAlignment="1">
      <alignment horizontal="left" vertical="center" wrapText="1"/>
      <protection/>
    </xf>
    <xf numFmtId="0" fontId="37" fillId="0" borderId="40" xfId="55" applyFont="1" applyBorder="1" applyAlignment="1">
      <alignment horizontal="left"/>
      <protection/>
    </xf>
    <xf numFmtId="0" fontId="37" fillId="0" borderId="76" xfId="55" applyFont="1" applyBorder="1" applyAlignment="1">
      <alignment horizontal="left"/>
      <protection/>
    </xf>
    <xf numFmtId="0" fontId="5" fillId="0" borderId="13" xfId="55" applyFont="1" applyBorder="1" applyAlignment="1">
      <alignment horizontal="center"/>
      <protection/>
    </xf>
    <xf numFmtId="0" fontId="5" fillId="0" borderId="32" xfId="55" applyFont="1" applyBorder="1" applyAlignment="1">
      <alignment horizontal="center"/>
      <protection/>
    </xf>
    <xf numFmtId="0" fontId="5" fillId="0" borderId="50" xfId="55" applyFont="1" applyBorder="1" applyAlignment="1">
      <alignment horizontal="center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3" fillId="0" borderId="66" xfId="55" applyNumberFormat="1" applyFont="1" applyBorder="1" applyAlignment="1" applyProtection="1">
      <alignment horizontal="center" vertical="center"/>
      <protection hidden="1"/>
    </xf>
    <xf numFmtId="49" fontId="3" fillId="0" borderId="18" xfId="55" applyNumberFormat="1" applyFont="1" applyBorder="1" applyAlignment="1" applyProtection="1">
      <alignment horizontal="center" vertical="center"/>
      <protection hidden="1"/>
    </xf>
    <xf numFmtId="0" fontId="3" fillId="26" borderId="86" xfId="55" applyFont="1" applyFill="1" applyBorder="1" applyAlignment="1">
      <alignment horizontal="left" vertical="center" wrapText="1"/>
      <protection/>
    </xf>
    <xf numFmtId="0" fontId="0" fillId="0" borderId="45" xfId="0" applyBorder="1" applyAlignment="1">
      <alignment/>
    </xf>
    <xf numFmtId="0" fontId="0" fillId="0" borderId="79" xfId="0" applyBorder="1" applyAlignment="1">
      <alignment/>
    </xf>
    <xf numFmtId="0" fontId="0" fillId="0" borderId="82" xfId="0" applyBorder="1" applyAlignment="1">
      <alignment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3" fillId="0" borderId="12" xfId="55" applyFont="1" applyBorder="1" applyAlignment="1">
      <alignment horizontal="center" textRotation="90" wrapText="1"/>
      <protection/>
    </xf>
    <xf numFmtId="0" fontId="3" fillId="0" borderId="48" xfId="55" applyFont="1" applyBorder="1" applyAlignment="1">
      <alignment horizontal="center" textRotation="90" wrapText="1"/>
      <protection/>
    </xf>
    <xf numFmtId="0" fontId="3" fillId="0" borderId="55" xfId="55" applyFont="1" applyBorder="1" applyAlignment="1">
      <alignment horizontal="center" textRotation="90" wrapText="1"/>
      <protection/>
    </xf>
    <xf numFmtId="0" fontId="3" fillId="0" borderId="46" xfId="55" applyFont="1" applyBorder="1" applyAlignment="1">
      <alignment horizontal="center" textRotation="90" wrapText="1"/>
      <protection/>
    </xf>
    <xf numFmtId="0" fontId="3" fillId="0" borderId="49" xfId="55" applyFont="1" applyBorder="1" applyAlignment="1">
      <alignment horizontal="center" textRotation="90" wrapText="1"/>
      <protection/>
    </xf>
    <xf numFmtId="0" fontId="3" fillId="0" borderId="63" xfId="55" applyFont="1" applyBorder="1" applyAlignment="1">
      <alignment horizontal="center" textRotation="90" wrapText="1"/>
      <protection/>
    </xf>
    <xf numFmtId="0" fontId="3" fillId="0" borderId="87" xfId="55" applyFont="1" applyFill="1" applyBorder="1" applyAlignment="1">
      <alignment horizontal="left" vertical="center" wrapText="1"/>
      <protection/>
    </xf>
    <xf numFmtId="0" fontId="37" fillId="0" borderId="30" xfId="55" applyFont="1" applyFill="1" applyBorder="1" applyAlignment="1">
      <alignment horizontal="left" vertical="center"/>
      <protection/>
    </xf>
    <xf numFmtId="0" fontId="37" fillId="0" borderId="71" xfId="55" applyFont="1" applyFill="1" applyBorder="1" applyAlignment="1">
      <alignment horizontal="left" vertical="center"/>
      <protection/>
    </xf>
    <xf numFmtId="0" fontId="37" fillId="0" borderId="82" xfId="55" applyFont="1" applyFill="1" applyBorder="1" applyAlignment="1">
      <alignment horizontal="left" vertical="center"/>
      <protection/>
    </xf>
    <xf numFmtId="0" fontId="37" fillId="0" borderId="44" xfId="55" applyFont="1" applyFill="1" applyBorder="1" applyAlignment="1">
      <alignment horizontal="left" vertical="center"/>
      <protection/>
    </xf>
    <xf numFmtId="0" fontId="37" fillId="0" borderId="65" xfId="55" applyFont="1" applyFill="1" applyBorder="1" applyAlignment="1">
      <alignment horizontal="left" vertical="center"/>
      <protection/>
    </xf>
    <xf numFmtId="1" fontId="3" fillId="0" borderId="57" xfId="55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72" xfId="55" applyNumberFormat="1" applyFont="1" applyFill="1" applyBorder="1" applyAlignment="1" applyProtection="1">
      <alignment horizontal="center" vertical="center" textRotation="90" shrinkToFit="1"/>
      <protection/>
    </xf>
    <xf numFmtId="0" fontId="5" fillId="26" borderId="75" xfId="55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/>
    </xf>
    <xf numFmtId="0" fontId="0" fillId="0" borderId="72" xfId="0" applyBorder="1" applyAlignment="1">
      <alignment/>
    </xf>
    <xf numFmtId="1" fontId="5" fillId="0" borderId="82" xfId="0" applyNumberFormat="1" applyFont="1" applyFill="1" applyBorder="1" applyAlignment="1" applyProtection="1">
      <alignment horizontal="left" vertical="center" shrinkToFit="1"/>
      <protection hidden="1"/>
    </xf>
    <xf numFmtId="1" fontId="5" fillId="0" borderId="44" xfId="0" applyNumberFormat="1" applyFont="1" applyFill="1" applyBorder="1" applyAlignment="1" applyProtection="1">
      <alignment horizontal="left" vertical="center" shrinkToFit="1"/>
      <protection hidden="1"/>
    </xf>
    <xf numFmtId="0" fontId="37" fillId="0" borderId="44" xfId="0" applyFont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top"/>
    </xf>
    <xf numFmtId="0" fontId="5" fillId="0" borderId="0" xfId="55" applyFont="1" applyBorder="1" applyAlignment="1">
      <alignment horizontal="center"/>
      <protection/>
    </xf>
    <xf numFmtId="1" fontId="5" fillId="0" borderId="11" xfId="55" applyNumberFormat="1" applyFont="1" applyBorder="1" applyAlignment="1" applyProtection="1">
      <alignment horizontal="center" textRotation="90"/>
      <protection hidden="1"/>
    </xf>
    <xf numFmtId="1" fontId="5" fillId="0" borderId="28" xfId="55" applyNumberFormat="1" applyFont="1" applyBorder="1" applyAlignment="1" applyProtection="1">
      <alignment horizontal="center" textRotation="90"/>
      <protection hidden="1"/>
    </xf>
    <xf numFmtId="1" fontId="5" fillId="0" borderId="27" xfId="55" applyNumberFormat="1" applyFont="1" applyBorder="1" applyAlignment="1" applyProtection="1">
      <alignment horizontal="center" textRotation="90"/>
      <protection hidden="1"/>
    </xf>
    <xf numFmtId="0" fontId="3" fillId="0" borderId="12" xfId="55" applyFont="1" applyBorder="1" applyAlignment="1">
      <alignment horizontal="center" textRotation="90"/>
      <protection/>
    </xf>
    <xf numFmtId="0" fontId="3" fillId="0" borderId="48" xfId="55" applyFont="1" applyBorder="1" applyAlignment="1">
      <alignment horizontal="center" textRotation="90"/>
      <protection/>
    </xf>
    <xf numFmtId="0" fontId="3" fillId="0" borderId="55" xfId="55" applyFont="1" applyBorder="1" applyAlignment="1">
      <alignment horizontal="center" textRotation="90"/>
      <protection/>
    </xf>
    <xf numFmtId="0" fontId="5" fillId="0" borderId="85" xfId="54" applyNumberFormat="1" applyFont="1" applyFill="1" applyBorder="1" applyAlignment="1">
      <alignment horizontal="left" vertical="center" wrapText="1"/>
      <protection/>
    </xf>
    <xf numFmtId="0" fontId="0" fillId="0" borderId="40" xfId="0" applyFill="1" applyBorder="1" applyAlignment="1">
      <alignment horizontal="left"/>
    </xf>
    <xf numFmtId="1" fontId="3" fillId="0" borderId="81" xfId="55" applyNumberFormat="1" applyFont="1" applyFill="1" applyBorder="1" applyAlignment="1" applyProtection="1">
      <alignment horizontal="left" vertical="center" shrinkToFit="1"/>
      <protection hidden="1"/>
    </xf>
    <xf numFmtId="1" fontId="3" fillId="0" borderId="32" xfId="55" applyNumberFormat="1" applyFont="1" applyFill="1" applyBorder="1" applyAlignment="1" applyProtection="1">
      <alignment horizontal="left" vertical="center" shrinkToFit="1"/>
      <protection hidden="1"/>
    </xf>
    <xf numFmtId="0" fontId="37" fillId="0" borderId="32" xfId="55" applyFont="1" applyBorder="1" applyAlignment="1">
      <alignment horizontal="left" vertical="center" shrinkToFit="1"/>
      <protection/>
    </xf>
    <xf numFmtId="1" fontId="5" fillId="0" borderId="85" xfId="0" applyNumberFormat="1" applyFont="1" applyFill="1" applyBorder="1" applyAlignment="1" applyProtection="1">
      <alignment horizontal="left" vertical="center" shrinkToFit="1"/>
      <protection hidden="1"/>
    </xf>
    <xf numFmtId="1" fontId="5" fillId="0" borderId="40" xfId="0" applyNumberFormat="1" applyFont="1" applyFill="1" applyBorder="1" applyAlignment="1" applyProtection="1">
      <alignment horizontal="left" vertical="center" shrinkToFit="1"/>
      <protection hidden="1"/>
    </xf>
    <xf numFmtId="0" fontId="37" fillId="0" borderId="40" xfId="0" applyFont="1" applyBorder="1" applyAlignment="1">
      <alignment horizontal="left" vertical="center" shrinkToFit="1"/>
    </xf>
    <xf numFmtId="1" fontId="5" fillId="0" borderId="81" xfId="0" applyNumberFormat="1" applyFont="1" applyFill="1" applyBorder="1" applyAlignment="1" applyProtection="1">
      <alignment horizontal="left" vertical="center" wrapText="1" shrinkToFit="1"/>
      <protection hidden="1"/>
    </xf>
    <xf numFmtId="1" fontId="5" fillId="0" borderId="32" xfId="0" applyNumberFormat="1" applyFont="1" applyFill="1" applyBorder="1" applyAlignment="1" applyProtection="1">
      <alignment horizontal="left" vertical="center" wrapText="1" shrinkToFit="1"/>
      <protection hidden="1"/>
    </xf>
    <xf numFmtId="0" fontId="37" fillId="0" borderId="11" xfId="0" applyFont="1" applyBorder="1" applyAlignment="1">
      <alignment horizontal="left" vertical="center" wrapText="1" shrinkToFit="1"/>
    </xf>
    <xf numFmtId="1" fontId="3" fillId="0" borderId="30" xfId="55" applyNumberFormat="1" applyFont="1" applyBorder="1" applyAlignment="1" applyProtection="1">
      <alignment horizontal="center" vertical="center" wrapText="1"/>
      <protection hidden="1"/>
    </xf>
    <xf numFmtId="1" fontId="5" fillId="0" borderId="30" xfId="55" applyNumberFormat="1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" fontId="5" fillId="0" borderId="10" xfId="55" applyNumberFormat="1" applyFont="1" applyBorder="1" applyAlignment="1" applyProtection="1">
      <alignment horizontal="center" vertical="center"/>
      <protection hidden="1"/>
    </xf>
    <xf numFmtId="1" fontId="5" fillId="0" borderId="13" xfId="55" applyNumberFormat="1" applyFont="1" applyBorder="1" applyAlignment="1" applyProtection="1">
      <alignment horizontal="center" vertical="center"/>
      <protection hidden="1"/>
    </xf>
    <xf numFmtId="1" fontId="5" fillId="0" borderId="32" xfId="55" applyNumberFormat="1" applyFont="1" applyBorder="1" applyAlignment="1" applyProtection="1">
      <alignment horizontal="center" vertical="center"/>
      <protection hidden="1"/>
    </xf>
    <xf numFmtId="1" fontId="5" fillId="0" borderId="10" xfId="55" applyNumberFormat="1" applyFont="1" applyBorder="1" applyAlignment="1" applyProtection="1">
      <alignment horizontal="center"/>
      <protection hidden="1"/>
    </xf>
    <xf numFmtId="0" fontId="30" fillId="22" borderId="73" xfId="0" applyFont="1" applyFill="1" applyBorder="1" applyAlignment="1">
      <alignment horizontal="center" vertical="center" wrapText="1"/>
    </xf>
    <xf numFmtId="0" fontId="30" fillId="22" borderId="78" xfId="0" applyFont="1" applyFill="1" applyBorder="1" applyAlignment="1">
      <alignment horizontal="center" vertical="center" wrapText="1"/>
    </xf>
    <xf numFmtId="0" fontId="0" fillId="22" borderId="77" xfId="0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30" fillId="22" borderId="83" xfId="0" applyFont="1" applyFill="1" applyBorder="1" applyAlignment="1">
      <alignment horizontal="center" vertical="center" wrapText="1"/>
    </xf>
    <xf numFmtId="0" fontId="30" fillId="22" borderId="22" xfId="0" applyFont="1" applyFill="1" applyBorder="1" applyAlignment="1">
      <alignment horizontal="center" vertical="center" wrapText="1"/>
    </xf>
    <xf numFmtId="0" fontId="30" fillId="22" borderId="32" xfId="0" applyFont="1" applyFill="1" applyBorder="1" applyAlignment="1">
      <alignment horizontal="center" vertical="center" wrapText="1"/>
    </xf>
    <xf numFmtId="0" fontId="30" fillId="22" borderId="60" xfId="0" applyFont="1" applyFill="1" applyBorder="1" applyAlignment="1">
      <alignment horizontal="center" vertical="center" wrapText="1"/>
    </xf>
    <xf numFmtId="0" fontId="30" fillId="22" borderId="23" xfId="0" applyFont="1" applyFill="1" applyBorder="1" applyAlignment="1">
      <alignment horizontal="center" vertical="center" wrapText="1"/>
    </xf>
    <xf numFmtId="0" fontId="30" fillId="22" borderId="61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0" fillId="22" borderId="62" xfId="0" applyFont="1" applyFill="1" applyBorder="1" applyAlignment="1">
      <alignment horizontal="center" vertical="center" wrapText="1"/>
    </xf>
    <xf numFmtId="0" fontId="30" fillId="22" borderId="3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2" fillId="0" borderId="13" xfId="53" applyFont="1" applyBorder="1" applyAlignment="1">
      <alignment horizontal="center" vertical="top" wrapText="1"/>
      <protection/>
    </xf>
    <xf numFmtId="0" fontId="42" fillId="0" borderId="32" xfId="53" applyFont="1" applyBorder="1" applyAlignment="1">
      <alignment horizontal="center" vertical="top" wrapText="1"/>
      <protection/>
    </xf>
    <xf numFmtId="0" fontId="42" fillId="0" borderId="11" xfId="53" applyFont="1" applyBorder="1" applyAlignment="1">
      <alignment horizontal="center" vertical="top" wrapText="1"/>
      <protection/>
    </xf>
    <xf numFmtId="0" fontId="42" fillId="0" borderId="13" xfId="53" applyFont="1" applyBorder="1" applyAlignment="1">
      <alignment horizontal="center" vertical="center"/>
      <protection/>
    </xf>
    <xf numFmtId="0" fontId="42" fillId="0" borderId="32" xfId="53" applyFont="1" applyBorder="1" applyAlignment="1">
      <alignment horizontal="center" vertical="center"/>
      <protection/>
    </xf>
    <xf numFmtId="0" fontId="42" fillId="0" borderId="11" xfId="53" applyFont="1" applyBorder="1" applyAlignment="1">
      <alignment horizontal="center" vertical="center"/>
      <protection/>
    </xf>
    <xf numFmtId="0" fontId="42" fillId="0" borderId="0" xfId="53" applyFont="1" applyFill="1" applyAlignment="1">
      <alignment horizontal="center" vertical="center" wrapText="1"/>
      <protection/>
    </xf>
    <xf numFmtId="0" fontId="37" fillId="0" borderId="0" xfId="53" applyFill="1" applyAlignment="1">
      <alignment horizontal="center" vertical="center" wrapText="1"/>
      <protection/>
    </xf>
    <xf numFmtId="0" fontId="4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vertical="top" wrapText="1"/>
      <protection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59" applyFont="1" applyFill="1" applyBorder="1" applyAlignment="1">
      <alignment horizontal="center" vertical="center"/>
      <protection/>
    </xf>
    <xf numFmtId="0" fontId="39" fillId="0" borderId="0" xfId="59" applyFont="1" applyFill="1" applyBorder="1" applyAlignment="1">
      <alignment horizontal="center" vertical="center"/>
      <protection/>
    </xf>
    <xf numFmtId="0" fontId="39" fillId="0" borderId="0" xfId="59" applyFont="1" applyFill="1" applyBorder="1" applyAlignment="1">
      <alignment horizontal="center" vertical="center" wrapText="1"/>
      <protection/>
    </xf>
    <xf numFmtId="0" fontId="39" fillId="0" borderId="0" xfId="59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2 - 1  СПО Технолог (повар)" xfId="53"/>
    <cellStyle name="Обычный_1НПО Автомеханик" xfId="54"/>
    <cellStyle name="Обычный_2СПО Техник (оператор)" xfId="55"/>
    <cellStyle name="Обычный_4НПО Элетромонтер" xfId="56"/>
    <cellStyle name="Обычный_5НПО Оператор" xfId="57"/>
    <cellStyle name="Обычный_гр № 11 -1 (2011-2013г.)" xfId="58"/>
    <cellStyle name="Обычный_гр № 112 (2011-2014г.)" xfId="59"/>
    <cellStyle name="Обычный_гр № 12 (2011-2013г.)" xfId="60"/>
    <cellStyle name="Обычный_гр № 15 - 1(2011-2013г.)" xfId="61"/>
    <cellStyle name="Обычный_Оператор ДНГ 3 года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gramms\Program%20Files\Spo2.10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view="pageBreakPreview" zoomScale="90" zoomScaleSheetLayoutView="90" zoomScalePageLayoutView="0" workbookViewId="0" topLeftCell="A1">
      <selection activeCell="AG24" sqref="AG24"/>
    </sheetView>
  </sheetViews>
  <sheetFormatPr defaultColWidth="9.140625" defaultRowHeight="15"/>
  <cols>
    <col min="1" max="1" width="4.421875" style="597" customWidth="1"/>
    <col min="2" max="2" width="2.421875" style="597" customWidth="1"/>
    <col min="3" max="3" width="2.7109375" style="597" customWidth="1"/>
    <col min="4" max="5" width="2.57421875" style="597" customWidth="1"/>
    <col min="6" max="59" width="2.140625" style="597" customWidth="1"/>
    <col min="60" max="60" width="2.00390625" style="597" customWidth="1"/>
    <col min="61" max="61" width="0.13671875" style="597" customWidth="1"/>
    <col min="62" max="16384" width="9.140625" style="597" customWidth="1"/>
  </cols>
  <sheetData>
    <row r="1" s="165" customFormat="1" ht="15.75">
      <c r="AR1" s="164" t="s">
        <v>117</v>
      </c>
    </row>
    <row r="2" spans="44:60" s="165" customFormat="1" ht="15.75">
      <c r="AR2" s="588" t="s">
        <v>200</v>
      </c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F2" s="588"/>
      <c r="BG2" s="588"/>
      <c r="BH2" s="588"/>
    </row>
    <row r="3" spans="44:56" s="165" customFormat="1" ht="15.75">
      <c r="AR3" s="589" t="s">
        <v>397</v>
      </c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</row>
    <row r="4" s="165" customFormat="1" ht="15.75">
      <c r="AR4" s="164" t="s">
        <v>258</v>
      </c>
    </row>
    <row r="5" s="165" customFormat="1" ht="15.75">
      <c r="AR5" s="164" t="s">
        <v>445</v>
      </c>
    </row>
    <row r="6" s="165" customFormat="1" ht="15.75">
      <c r="AR6" s="164"/>
    </row>
    <row r="7" s="165" customFormat="1" ht="15"/>
    <row r="8" s="165" customFormat="1" ht="15"/>
    <row r="9" spans="1:60" s="165" customFormat="1" ht="18.75">
      <c r="A9" s="755" t="s">
        <v>259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5"/>
      <c r="BD9" s="755"/>
      <c r="BE9" s="755"/>
      <c r="BF9" s="755"/>
      <c r="BG9" s="755"/>
      <c r="BH9" s="755"/>
    </row>
    <row r="10" spans="1:60" s="165" customFormat="1" ht="24.75" customHeight="1">
      <c r="A10" s="749" t="s">
        <v>344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749"/>
      <c r="BF10" s="749"/>
      <c r="BG10" s="749"/>
      <c r="BH10" s="749"/>
    </row>
    <row r="11" spans="1:60" s="165" customFormat="1" ht="24.75" customHeight="1">
      <c r="A11" s="749" t="s">
        <v>446</v>
      </c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</row>
    <row r="12" spans="1:60" s="165" customFormat="1" ht="24.75" customHeight="1">
      <c r="A12" s="749" t="s">
        <v>447</v>
      </c>
      <c r="B12" s="749"/>
      <c r="C12" s="749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</row>
    <row r="13" spans="1:60" s="165" customFormat="1" ht="24.75" customHeight="1">
      <c r="A13" s="749" t="s">
        <v>396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49"/>
      <c r="BA13" s="749"/>
      <c r="BB13" s="749"/>
      <c r="BC13" s="749"/>
      <c r="BD13" s="749"/>
      <c r="BE13" s="749"/>
      <c r="BF13" s="749"/>
      <c r="BG13" s="749"/>
      <c r="BH13" s="749"/>
    </row>
    <row r="14" spans="1:60" s="165" customFormat="1" ht="24.75" customHeight="1">
      <c r="A14" s="756" t="s">
        <v>333</v>
      </c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756"/>
      <c r="BG14" s="756"/>
      <c r="BH14" s="756"/>
    </row>
    <row r="15" spans="1:56" s="165" customFormat="1" ht="21.75" customHeight="1">
      <c r="A15" s="591"/>
      <c r="B15" s="591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</row>
    <row r="16" spans="2:56" s="170" customFormat="1" ht="15.75" customHeight="1">
      <c r="B16" s="171" t="s">
        <v>118</v>
      </c>
      <c r="S16" s="748" t="s">
        <v>448</v>
      </c>
      <c r="T16" s="748"/>
      <c r="U16" s="748"/>
      <c r="V16" s="748"/>
      <c r="W16" s="748"/>
      <c r="X16" s="748"/>
      <c r="Y16" s="748"/>
      <c r="Z16" s="748"/>
      <c r="AA16" s="748"/>
      <c r="AB16" s="748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</row>
    <row r="17" spans="19:56" s="170" customFormat="1" ht="15.75"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</row>
    <row r="18" spans="2:24" s="170" customFormat="1" ht="15.75">
      <c r="B18" s="171" t="s">
        <v>260</v>
      </c>
      <c r="S18" s="753" t="s">
        <v>68</v>
      </c>
      <c r="T18" s="753"/>
      <c r="U18" s="753"/>
      <c r="V18" s="753"/>
      <c r="W18" s="753"/>
      <c r="X18" s="753"/>
    </row>
    <row r="19" spans="2:24" s="170" customFormat="1" ht="15.75">
      <c r="B19" s="171"/>
      <c r="S19" s="225"/>
      <c r="T19" s="225"/>
      <c r="U19" s="225"/>
      <c r="V19" s="225"/>
      <c r="W19" s="225"/>
      <c r="X19" s="225"/>
    </row>
    <row r="20" spans="2:56" s="170" customFormat="1" ht="15.75" customHeight="1">
      <c r="B20" s="745" t="s">
        <v>261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04"/>
      <c r="R20" s="70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</row>
    <row r="21" spans="2:56" s="170" customFormat="1" ht="15.75" customHeight="1"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04"/>
      <c r="R21" s="704"/>
      <c r="S21" s="753" t="s">
        <v>297</v>
      </c>
      <c r="T21" s="753"/>
      <c r="U21" s="753"/>
      <c r="V21" s="753"/>
      <c r="W21" s="753"/>
      <c r="X21" s="753"/>
      <c r="Y21" s="754"/>
      <c r="Z21" s="754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</row>
    <row r="22" spans="2:61" s="170" customFormat="1" ht="21.75" customHeight="1">
      <c r="B22" s="752" t="s">
        <v>462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  <c r="AR22" s="752"/>
      <c r="AS22" s="752"/>
      <c r="AT22" s="752"/>
      <c r="AU22" s="752"/>
      <c r="AV22" s="752"/>
      <c r="AW22" s="752"/>
      <c r="AX22" s="752"/>
      <c r="AY22" s="752"/>
      <c r="AZ22" s="752"/>
      <c r="BA22" s="752"/>
      <c r="BB22" s="752"/>
      <c r="BC22" s="752"/>
      <c r="BD22" s="752"/>
      <c r="BE22" s="752"/>
      <c r="BF22" s="752"/>
      <c r="BG22" s="752"/>
      <c r="BH22" s="752"/>
      <c r="BI22" s="752"/>
    </row>
    <row r="23" spans="2:61" s="170" customFormat="1" ht="21.75" customHeight="1"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3"/>
      <c r="AE23" s="703"/>
      <c r="AF23" s="703"/>
      <c r="AG23" s="703"/>
      <c r="AH23" s="703"/>
      <c r="AI23" s="703"/>
      <c r="AJ23" s="703"/>
      <c r="AK23" s="703"/>
      <c r="AL23" s="703"/>
      <c r="AM23" s="703"/>
      <c r="AN23" s="703"/>
      <c r="AO23" s="703"/>
      <c r="AP23" s="703"/>
      <c r="AQ23" s="703"/>
      <c r="AR23" s="703"/>
      <c r="AS23" s="703"/>
      <c r="AT23" s="703"/>
      <c r="AU23" s="703"/>
      <c r="AV23" s="703"/>
      <c r="AW23" s="703"/>
      <c r="AX23" s="703"/>
      <c r="AY23" s="703"/>
      <c r="AZ23" s="703"/>
      <c r="BA23" s="703"/>
      <c r="BB23" s="703"/>
      <c r="BC23" s="703"/>
      <c r="BD23" s="703"/>
      <c r="BE23" s="703"/>
      <c r="BF23" s="703"/>
      <c r="BG23" s="703"/>
      <c r="BH23" s="703"/>
      <c r="BI23" s="703"/>
    </row>
    <row r="24" spans="2:56" s="170" customFormat="1" ht="15.75" customHeight="1">
      <c r="B24" s="750" t="s">
        <v>262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174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</row>
    <row r="25" spans="2:56" s="170" customFormat="1" ht="15.75"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592"/>
      <c r="S25" s="746" t="s">
        <v>395</v>
      </c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636"/>
      <c r="AF25" s="636"/>
      <c r="AG25" s="706"/>
      <c r="AH25" s="593"/>
      <c r="AI25" s="225"/>
      <c r="AJ25" s="225"/>
      <c r="AK25" s="225"/>
      <c r="AL25" s="225"/>
      <c r="AM25" s="225"/>
      <c r="AN25" s="225"/>
      <c r="AO25" s="225"/>
      <c r="AP25" s="225"/>
      <c r="AQ25" s="225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</row>
    <row r="26" spans="19:56" s="170" customFormat="1" ht="15.75"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</row>
    <row r="27" spans="2:56" s="170" customFormat="1" ht="15.75">
      <c r="B27" s="747" t="s">
        <v>449</v>
      </c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S27" s="748" t="s">
        <v>463</v>
      </c>
      <c r="T27" s="748"/>
      <c r="U27" s="748"/>
      <c r="V27" s="748"/>
      <c r="W27" s="748"/>
      <c r="X27" s="748"/>
      <c r="Y27" s="748"/>
      <c r="Z27" s="748"/>
      <c r="AA27" s="748"/>
      <c r="AB27" s="748"/>
      <c r="AC27" s="748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</row>
    <row r="28" s="595" customFormat="1" ht="15.75"/>
    <row r="29" s="595" customFormat="1" ht="15.75"/>
    <row r="30" s="596" customFormat="1" ht="15"/>
    <row r="31" s="596" customFormat="1" ht="15"/>
  </sheetData>
  <sheetProtection/>
  <mergeCells count="15">
    <mergeCell ref="A9:BH9"/>
    <mergeCell ref="A14:BH14"/>
    <mergeCell ref="S18:X18"/>
    <mergeCell ref="A10:BH10"/>
    <mergeCell ref="A11:BH11"/>
    <mergeCell ref="A12:BH12"/>
    <mergeCell ref="S16:AB16"/>
    <mergeCell ref="A13:BH13"/>
    <mergeCell ref="B24:Q25"/>
    <mergeCell ref="B22:BI22"/>
    <mergeCell ref="S21:Z21"/>
    <mergeCell ref="B20:P21"/>
    <mergeCell ref="S25:AD25"/>
    <mergeCell ref="B27:L27"/>
    <mergeCell ref="S27:AC2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="90" zoomScaleSheetLayoutView="90" zoomScalePageLayoutView="0" workbookViewId="0" topLeftCell="A7">
      <selection activeCell="AN26" sqref="AN26"/>
    </sheetView>
  </sheetViews>
  <sheetFormatPr defaultColWidth="9.140625" defaultRowHeight="15"/>
  <cols>
    <col min="1" max="1" width="4.00390625" style="177" customWidth="1"/>
    <col min="2" max="59" width="2.140625" style="177" customWidth="1"/>
    <col min="60" max="60" width="2.00390625" style="177" customWidth="1"/>
    <col min="61" max="61" width="0.13671875" style="177" customWidth="1"/>
    <col min="62" max="16384" width="9.140625" style="177" customWidth="1"/>
  </cols>
  <sheetData>
    <row r="1" spans="44:51" s="163" customFormat="1" ht="15.75">
      <c r="AR1" s="164" t="s">
        <v>117</v>
      </c>
      <c r="AS1" s="165"/>
      <c r="AT1" s="165"/>
      <c r="AU1" s="165"/>
      <c r="AV1" s="165"/>
      <c r="AW1" s="165"/>
      <c r="AX1" s="165"/>
      <c r="AY1" s="165"/>
    </row>
    <row r="2" spans="44:60" s="163" customFormat="1" ht="15.75">
      <c r="AR2" s="166" t="s">
        <v>200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</row>
    <row r="3" spans="44:56" s="163" customFormat="1" ht="15.75">
      <c r="AR3" s="167" t="s">
        <v>397</v>
      </c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</row>
    <row r="4" s="163" customFormat="1" ht="15.75">
      <c r="AR4" s="169" t="s">
        <v>258</v>
      </c>
    </row>
    <row r="5" s="163" customFormat="1" ht="15.75">
      <c r="AR5" s="169" t="s">
        <v>445</v>
      </c>
    </row>
    <row r="6" s="163" customFormat="1" ht="15.75">
      <c r="AR6" s="169"/>
    </row>
    <row r="7" s="163" customFormat="1" ht="15"/>
    <row r="8" spans="1:60" s="165" customFormat="1" ht="18.75">
      <c r="A8" s="755" t="s">
        <v>345</v>
      </c>
      <c r="B8" s="755"/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5"/>
      <c r="AM8" s="755"/>
      <c r="AN8" s="755"/>
      <c r="AO8" s="755"/>
      <c r="AP8" s="755"/>
      <c r="AQ8" s="755"/>
      <c r="AR8" s="755"/>
      <c r="AS8" s="755"/>
      <c r="AT8" s="755"/>
      <c r="AU8" s="755"/>
      <c r="AV8" s="755"/>
      <c r="AW8" s="755"/>
      <c r="AX8" s="755"/>
      <c r="AY8" s="755"/>
      <c r="AZ8" s="755"/>
      <c r="BA8" s="755"/>
      <c r="BB8" s="755"/>
      <c r="BC8" s="755"/>
      <c r="BD8" s="755"/>
      <c r="BE8" s="755"/>
      <c r="BF8" s="755"/>
      <c r="BG8" s="755"/>
      <c r="BH8" s="755"/>
    </row>
    <row r="9" spans="1:60" s="165" customFormat="1" ht="24.75" customHeight="1">
      <c r="A9" s="749" t="s">
        <v>344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</row>
    <row r="10" spans="1:60" s="165" customFormat="1" ht="24.75" customHeight="1">
      <c r="A10" s="749" t="s">
        <v>446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749"/>
      <c r="BF10" s="749"/>
      <c r="BG10" s="749"/>
      <c r="BH10" s="749"/>
    </row>
    <row r="11" spans="1:60" s="165" customFormat="1" ht="24.75" customHeight="1">
      <c r="A11" s="749" t="s">
        <v>447</v>
      </c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</row>
    <row r="12" spans="1:60" s="165" customFormat="1" ht="24.75" customHeight="1">
      <c r="A12" s="749" t="s">
        <v>396</v>
      </c>
      <c r="B12" s="749"/>
      <c r="C12" s="749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</row>
    <row r="13" spans="1:60" s="165" customFormat="1" ht="24.75" customHeight="1">
      <c r="A13" s="756" t="s">
        <v>333</v>
      </c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756"/>
      <c r="AM13" s="756"/>
      <c r="AN13" s="756"/>
      <c r="AO13" s="756"/>
      <c r="AP13" s="756"/>
      <c r="AQ13" s="756"/>
      <c r="AR13" s="756"/>
      <c r="AS13" s="756"/>
      <c r="AT13" s="756"/>
      <c r="AU13" s="756"/>
      <c r="AV13" s="756"/>
      <c r="AW13" s="756"/>
      <c r="AX13" s="756"/>
      <c r="AY13" s="756"/>
      <c r="AZ13" s="756"/>
      <c r="BA13" s="756"/>
      <c r="BB13" s="756"/>
      <c r="BC13" s="756"/>
      <c r="BD13" s="756"/>
      <c r="BE13" s="756"/>
      <c r="BF13" s="756"/>
      <c r="BG13" s="756"/>
      <c r="BH13" s="756"/>
    </row>
    <row r="14" spans="1:56" s="165" customFormat="1" ht="24.75" customHeight="1">
      <c r="A14" s="591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</row>
    <row r="15" spans="1:61" s="163" customFormat="1" ht="21.75" customHeight="1">
      <c r="A15" s="170"/>
      <c r="B15" s="171" t="s">
        <v>118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748" t="s">
        <v>448</v>
      </c>
      <c r="T15" s="748"/>
      <c r="U15" s="748"/>
      <c r="V15" s="748"/>
      <c r="W15" s="748"/>
      <c r="X15" s="748"/>
      <c r="Y15" s="748"/>
      <c r="Z15" s="748"/>
      <c r="AA15" s="748"/>
      <c r="AB15" s="748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0"/>
      <c r="BF15" s="170"/>
      <c r="BG15" s="170"/>
      <c r="BH15" s="170"/>
      <c r="BI15" s="170"/>
    </row>
    <row r="16" spans="19:56" s="170" customFormat="1" ht="15.75" customHeight="1"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</row>
    <row r="17" spans="1:61" s="173" customFormat="1" ht="15.75">
      <c r="A17" s="170"/>
      <c r="B17" s="171" t="s">
        <v>260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753" t="s">
        <v>68</v>
      </c>
      <c r="T17" s="753"/>
      <c r="U17" s="753"/>
      <c r="V17" s="753"/>
      <c r="W17" s="753"/>
      <c r="X17" s="753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</row>
    <row r="18" spans="1:61" s="178" customFormat="1" ht="15.75">
      <c r="A18" s="170"/>
      <c r="B18" s="171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225"/>
      <c r="T18" s="225"/>
      <c r="U18" s="225"/>
      <c r="V18" s="225"/>
      <c r="W18" s="225"/>
      <c r="X18" s="225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</row>
    <row r="19" spans="1:61" s="179" customFormat="1" ht="18" customHeight="1">
      <c r="A19" s="170"/>
      <c r="B19" s="745" t="s">
        <v>261</v>
      </c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04"/>
      <c r="R19" s="70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0"/>
      <c r="BF19" s="170"/>
      <c r="BG19" s="170"/>
      <c r="BH19" s="170"/>
      <c r="BI19" s="170"/>
    </row>
    <row r="20" spans="1:61" s="179" customFormat="1" ht="26.25" customHeight="1">
      <c r="A20" s="170"/>
      <c r="B20" s="745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04"/>
      <c r="R20" s="704"/>
      <c r="S20" s="753" t="s">
        <v>297</v>
      </c>
      <c r="T20" s="753"/>
      <c r="U20" s="753"/>
      <c r="V20" s="753"/>
      <c r="W20" s="753"/>
      <c r="X20" s="753"/>
      <c r="Y20" s="754"/>
      <c r="Z20" s="754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0"/>
      <c r="BF20" s="170"/>
      <c r="BG20" s="170"/>
      <c r="BH20" s="170"/>
      <c r="BI20" s="170"/>
    </row>
    <row r="21" spans="1:61" s="173" customFormat="1" ht="15.75">
      <c r="A21" s="170"/>
      <c r="B21" s="752" t="s">
        <v>464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752"/>
      <c r="AS21" s="752"/>
      <c r="AT21" s="752"/>
      <c r="AU21" s="752"/>
      <c r="AV21" s="752"/>
      <c r="AW21" s="752"/>
      <c r="AX21" s="752"/>
      <c r="AY21" s="752"/>
      <c r="AZ21" s="752"/>
      <c r="BA21" s="752"/>
      <c r="BB21" s="752"/>
      <c r="BC21" s="752"/>
      <c r="BD21" s="752"/>
      <c r="BE21" s="752"/>
      <c r="BF21" s="752"/>
      <c r="BG21" s="752"/>
      <c r="BH21" s="752"/>
      <c r="BI21" s="752"/>
    </row>
    <row r="22" spans="1:61" s="173" customFormat="1" ht="15.75">
      <c r="A22" s="170"/>
      <c r="B22" s="703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3"/>
      <c r="AJ22" s="703"/>
      <c r="AK22" s="703"/>
      <c r="AL22" s="703"/>
      <c r="AM22" s="703"/>
      <c r="AN22" s="703"/>
      <c r="AO22" s="703"/>
      <c r="AP22" s="703"/>
      <c r="AQ22" s="703"/>
      <c r="AR22" s="703"/>
      <c r="AS22" s="703"/>
      <c r="AT22" s="703"/>
      <c r="AU22" s="703"/>
      <c r="AV22" s="703"/>
      <c r="AW22" s="703"/>
      <c r="AX22" s="703"/>
      <c r="AY22" s="703"/>
      <c r="AZ22" s="703"/>
      <c r="BA22" s="703"/>
      <c r="BB22" s="703"/>
      <c r="BC22" s="703"/>
      <c r="BD22" s="703"/>
      <c r="BE22" s="703"/>
      <c r="BF22" s="703"/>
      <c r="BG22" s="703"/>
      <c r="BH22" s="703"/>
      <c r="BI22" s="703"/>
    </row>
    <row r="23" spans="1:61" s="175" customFormat="1" ht="15.75">
      <c r="A23" s="170"/>
      <c r="B23" s="750" t="s">
        <v>262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174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0"/>
      <c r="BF23" s="170"/>
      <c r="BG23" s="170"/>
      <c r="BH23" s="170"/>
      <c r="BI23" s="170"/>
    </row>
    <row r="24" spans="1:61" s="175" customFormat="1" ht="15.75">
      <c r="A24" s="170"/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592"/>
      <c r="S24" s="746" t="s">
        <v>395</v>
      </c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636"/>
      <c r="AF24" s="636"/>
      <c r="AG24" s="706"/>
      <c r="AH24" s="593"/>
      <c r="AI24" s="225"/>
      <c r="AJ24" s="225"/>
      <c r="AK24" s="225"/>
      <c r="AL24" s="225"/>
      <c r="AM24" s="225"/>
      <c r="AN24" s="225"/>
      <c r="AO24" s="225"/>
      <c r="AP24" s="225"/>
      <c r="AQ24" s="225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0"/>
      <c r="BF24" s="170"/>
      <c r="BG24" s="170"/>
      <c r="BH24" s="170"/>
      <c r="BI24" s="170"/>
    </row>
    <row r="25" spans="1:61" s="176" customFormat="1" ht="15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4"/>
      <c r="AL25" s="594"/>
      <c r="AM25" s="594"/>
      <c r="AN25" s="594"/>
      <c r="AO25" s="594"/>
      <c r="AP25" s="594"/>
      <c r="AQ25" s="594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0"/>
      <c r="BF25" s="170"/>
      <c r="BG25" s="170"/>
      <c r="BH25" s="170"/>
      <c r="BI25" s="170"/>
    </row>
    <row r="26" spans="1:61" s="176" customFormat="1" ht="15.75">
      <c r="A26" s="170"/>
      <c r="B26" s="747" t="s">
        <v>449</v>
      </c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170"/>
      <c r="N26" s="170"/>
      <c r="O26" s="170"/>
      <c r="P26" s="170"/>
      <c r="Q26" s="170"/>
      <c r="R26" s="170"/>
      <c r="S26" s="748" t="s">
        <v>463</v>
      </c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0"/>
      <c r="BF26" s="170"/>
      <c r="BG26" s="170"/>
      <c r="BH26" s="170"/>
      <c r="BI26" s="170"/>
    </row>
  </sheetData>
  <sheetProtection/>
  <mergeCells count="15">
    <mergeCell ref="A12:BH12"/>
    <mergeCell ref="A13:BH13"/>
    <mergeCell ref="A8:BH8"/>
    <mergeCell ref="A9:BH9"/>
    <mergeCell ref="A10:BH10"/>
    <mergeCell ref="A11:BH11"/>
    <mergeCell ref="S15:AB15"/>
    <mergeCell ref="S17:X17"/>
    <mergeCell ref="B19:P20"/>
    <mergeCell ref="S20:Z20"/>
    <mergeCell ref="B21:BI21"/>
    <mergeCell ref="B23:Q24"/>
    <mergeCell ref="S24:AD24"/>
    <mergeCell ref="B26:L26"/>
    <mergeCell ref="S26:AC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70"/>
  <sheetViews>
    <sheetView tabSelected="1" view="pageBreakPreview" zoomScale="125" zoomScaleSheetLayoutView="125" zoomScalePageLayoutView="0" workbookViewId="0" topLeftCell="A183">
      <selection activeCell="X198" sqref="X198:Z198"/>
    </sheetView>
  </sheetViews>
  <sheetFormatPr defaultColWidth="9.140625" defaultRowHeight="15"/>
  <cols>
    <col min="1" max="1" width="1.421875" style="10" customWidth="1"/>
    <col min="2" max="2" width="4.8515625" style="34" customWidth="1"/>
    <col min="3" max="3" width="10.28125" style="34" customWidth="1"/>
    <col min="4" max="4" width="5.00390625" style="34" customWidth="1"/>
    <col min="5" max="5" width="3.28125" style="10" customWidth="1"/>
    <col min="6" max="6" width="2.8515625" style="10" customWidth="1"/>
    <col min="7" max="7" width="3.28125" style="10" customWidth="1"/>
    <col min="8" max="8" width="2.8515625" style="10" customWidth="1"/>
    <col min="9" max="9" width="3.140625" style="10" customWidth="1"/>
    <col min="10" max="11" width="2.8515625" style="10" customWidth="1"/>
    <col min="12" max="13" width="3.140625" style="10" customWidth="1"/>
    <col min="14" max="14" width="3.421875" style="10" customWidth="1"/>
    <col min="15" max="15" width="3.00390625" style="10" customWidth="1"/>
    <col min="16" max="16" width="3.140625" style="10" customWidth="1"/>
    <col min="17" max="17" width="2.8515625" style="10" customWidth="1"/>
    <col min="18" max="18" width="3.421875" style="10" customWidth="1"/>
    <col min="19" max="19" width="3.140625" style="10" customWidth="1"/>
    <col min="20" max="20" width="3.57421875" style="10" customWidth="1"/>
    <col min="21" max="21" width="3.28125" style="10" customWidth="1"/>
    <col min="22" max="23" width="2.140625" style="10" customWidth="1"/>
    <col min="24" max="24" width="3.28125" style="10" customWidth="1"/>
    <col min="25" max="25" width="3.421875" style="10" customWidth="1"/>
    <col min="26" max="26" width="3.28125" style="10" customWidth="1"/>
    <col min="27" max="27" width="2.8515625" style="10" customWidth="1"/>
    <col min="28" max="28" width="3.28125" style="10" customWidth="1"/>
    <col min="29" max="29" width="2.8515625" style="10" customWidth="1"/>
    <col min="30" max="30" width="3.00390625" style="10" customWidth="1"/>
    <col min="31" max="31" width="2.8515625" style="10" customWidth="1"/>
    <col min="32" max="34" width="3.421875" style="10" customWidth="1"/>
    <col min="35" max="35" width="2.8515625" style="10" customWidth="1"/>
    <col min="36" max="36" width="3.140625" style="10" customWidth="1"/>
    <col min="37" max="37" width="3.28125" style="10" customWidth="1"/>
    <col min="38" max="38" width="2.57421875" style="10" customWidth="1"/>
    <col min="39" max="42" width="2.8515625" style="10" customWidth="1"/>
    <col min="43" max="43" width="3.00390625" style="10" customWidth="1"/>
    <col min="44" max="44" width="2.8515625" style="10" customWidth="1"/>
    <col min="45" max="46" width="3.00390625" style="10" customWidth="1"/>
    <col min="47" max="48" width="2.8515625" style="10" customWidth="1"/>
    <col min="49" max="57" width="2.140625" style="10" customWidth="1"/>
    <col min="58" max="58" width="4.57421875" style="10" customWidth="1"/>
    <col min="59" max="59" width="4.7109375" style="1" customWidth="1"/>
    <col min="60" max="16384" width="9.140625" style="10" customWidth="1"/>
  </cols>
  <sheetData>
    <row r="1" spans="1:20" ht="15">
      <c r="A1" s="439" t="s">
        <v>346</v>
      </c>
      <c r="B1" s="440"/>
      <c r="C1" s="440"/>
      <c r="D1" s="440"/>
      <c r="E1" s="440"/>
      <c r="F1" s="440"/>
      <c r="G1" s="440"/>
      <c r="H1" s="440"/>
      <c r="I1" s="342" t="s">
        <v>331</v>
      </c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58" ht="47.25" customHeight="1">
      <c r="A2" s="768" t="s">
        <v>215</v>
      </c>
      <c r="B2" s="768" t="s">
        <v>69</v>
      </c>
      <c r="C2" s="768" t="s">
        <v>80</v>
      </c>
      <c r="D2" s="768" t="s">
        <v>81</v>
      </c>
      <c r="E2" s="602" t="s">
        <v>347</v>
      </c>
      <c r="F2" s="717" t="s">
        <v>83</v>
      </c>
      <c r="G2" s="717"/>
      <c r="H2" s="717"/>
      <c r="I2" s="602" t="s">
        <v>111</v>
      </c>
      <c r="J2" s="717" t="s">
        <v>84</v>
      </c>
      <c r="K2" s="717"/>
      <c r="L2" s="717"/>
      <c r="M2" s="717"/>
      <c r="N2" s="602" t="s">
        <v>348</v>
      </c>
      <c r="O2" s="716" t="s">
        <v>85</v>
      </c>
      <c r="P2" s="716"/>
      <c r="Q2" s="716"/>
      <c r="R2" s="603" t="s">
        <v>349</v>
      </c>
      <c r="S2" s="716" t="s">
        <v>87</v>
      </c>
      <c r="T2" s="716"/>
      <c r="U2" s="716"/>
      <c r="V2" s="603" t="s">
        <v>112</v>
      </c>
      <c r="W2" s="716" t="s">
        <v>88</v>
      </c>
      <c r="X2" s="716"/>
      <c r="Y2" s="716"/>
      <c r="Z2" s="716"/>
      <c r="AA2" s="603" t="s">
        <v>350</v>
      </c>
      <c r="AB2" s="716" t="s">
        <v>90</v>
      </c>
      <c r="AC2" s="716"/>
      <c r="AD2" s="716"/>
      <c r="AE2" s="603" t="s">
        <v>351</v>
      </c>
      <c r="AF2" s="716" t="s">
        <v>91</v>
      </c>
      <c r="AG2" s="716"/>
      <c r="AH2" s="716"/>
      <c r="AI2" s="602" t="s">
        <v>352</v>
      </c>
      <c r="AJ2" s="717" t="s">
        <v>92</v>
      </c>
      <c r="AK2" s="717"/>
      <c r="AL2" s="717"/>
      <c r="AM2" s="717"/>
      <c r="AN2" s="602" t="s">
        <v>353</v>
      </c>
      <c r="AO2" s="717" t="s">
        <v>93</v>
      </c>
      <c r="AP2" s="717"/>
      <c r="AQ2" s="717"/>
      <c r="AR2" s="602" t="s">
        <v>354</v>
      </c>
      <c r="AS2" s="717" t="s">
        <v>94</v>
      </c>
      <c r="AT2" s="717"/>
      <c r="AU2" s="717"/>
      <c r="AV2" s="602" t="s">
        <v>113</v>
      </c>
      <c r="AW2" s="717" t="s">
        <v>95</v>
      </c>
      <c r="AX2" s="717"/>
      <c r="AY2" s="717"/>
      <c r="AZ2" s="717"/>
      <c r="BA2" s="602" t="s">
        <v>355</v>
      </c>
      <c r="BB2" s="717" t="s">
        <v>96</v>
      </c>
      <c r="BC2" s="717"/>
      <c r="BD2" s="717"/>
      <c r="BE2" s="602" t="s">
        <v>356</v>
      </c>
      <c r="BF2" s="775" t="s">
        <v>97</v>
      </c>
    </row>
    <row r="3" spans="1:58" ht="9" customHeight="1">
      <c r="A3" s="768"/>
      <c r="B3" s="768"/>
      <c r="C3" s="768"/>
      <c r="D3" s="768"/>
      <c r="E3" s="719" t="s">
        <v>98</v>
      </c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75"/>
    </row>
    <row r="4" spans="1:58" ht="9" customHeight="1">
      <c r="A4" s="768"/>
      <c r="B4" s="768"/>
      <c r="C4" s="768"/>
      <c r="D4" s="768"/>
      <c r="E4" s="56">
        <v>35</v>
      </c>
      <c r="F4" s="56">
        <v>36</v>
      </c>
      <c r="G4" s="56">
        <v>37</v>
      </c>
      <c r="H4" s="56">
        <v>38</v>
      </c>
      <c r="I4" s="56">
        <v>39</v>
      </c>
      <c r="J4" s="56">
        <v>40</v>
      </c>
      <c r="K4" s="56">
        <v>41</v>
      </c>
      <c r="L4" s="56">
        <v>42</v>
      </c>
      <c r="M4" s="56">
        <v>43</v>
      </c>
      <c r="N4" s="56">
        <v>44</v>
      </c>
      <c r="O4" s="56">
        <v>45</v>
      </c>
      <c r="P4" s="56">
        <v>46</v>
      </c>
      <c r="Q4" s="56">
        <v>47</v>
      </c>
      <c r="R4" s="56">
        <v>48</v>
      </c>
      <c r="S4" s="56">
        <v>49</v>
      </c>
      <c r="T4" s="56">
        <v>50</v>
      </c>
      <c r="U4" s="56">
        <v>51</v>
      </c>
      <c r="V4" s="56">
        <v>52</v>
      </c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1">
        <v>6</v>
      </c>
      <c r="AC4" s="11">
        <v>7</v>
      </c>
      <c r="AD4" s="11">
        <v>8</v>
      </c>
      <c r="AE4" s="11">
        <v>9</v>
      </c>
      <c r="AF4" s="11">
        <v>10</v>
      </c>
      <c r="AG4" s="11">
        <v>11</v>
      </c>
      <c r="AH4" s="11">
        <v>12</v>
      </c>
      <c r="AI4" s="11">
        <v>13</v>
      </c>
      <c r="AJ4" s="11">
        <v>14</v>
      </c>
      <c r="AK4" s="11">
        <v>15</v>
      </c>
      <c r="AL4" s="11">
        <v>16</v>
      </c>
      <c r="AM4" s="11">
        <v>17</v>
      </c>
      <c r="AN4" s="11">
        <v>18</v>
      </c>
      <c r="AO4" s="11">
        <v>19</v>
      </c>
      <c r="AP4" s="11">
        <v>20</v>
      </c>
      <c r="AQ4" s="11">
        <v>21</v>
      </c>
      <c r="AR4" s="11">
        <v>22</v>
      </c>
      <c r="AS4" s="11">
        <v>23</v>
      </c>
      <c r="AT4" s="11">
        <v>24</v>
      </c>
      <c r="AU4" s="11">
        <v>25</v>
      </c>
      <c r="AV4" s="11">
        <v>26</v>
      </c>
      <c r="AW4" s="11">
        <v>27</v>
      </c>
      <c r="AX4" s="11">
        <v>28</v>
      </c>
      <c r="AY4" s="11">
        <v>29</v>
      </c>
      <c r="AZ4" s="11">
        <v>30</v>
      </c>
      <c r="BA4" s="11">
        <v>31</v>
      </c>
      <c r="BB4" s="11">
        <v>32</v>
      </c>
      <c r="BC4" s="11">
        <v>33</v>
      </c>
      <c r="BD4" s="11">
        <v>34</v>
      </c>
      <c r="BE4" s="11">
        <v>35</v>
      </c>
      <c r="BF4" s="775"/>
    </row>
    <row r="5" spans="1:58" ht="9" customHeight="1">
      <c r="A5" s="768"/>
      <c r="B5" s="768"/>
      <c r="C5" s="768"/>
      <c r="D5" s="768"/>
      <c r="E5" s="720" t="s">
        <v>99</v>
      </c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0"/>
      <c r="AT5" s="720"/>
      <c r="AU5" s="720"/>
      <c r="AV5" s="720"/>
      <c r="AW5" s="720"/>
      <c r="AX5" s="720"/>
      <c r="AY5" s="720"/>
      <c r="AZ5" s="720"/>
      <c r="BA5" s="720"/>
      <c r="BB5" s="720"/>
      <c r="BC5" s="720"/>
      <c r="BD5" s="720"/>
      <c r="BE5" s="720"/>
      <c r="BF5" s="775"/>
    </row>
    <row r="6" spans="1:58" ht="9" customHeight="1">
      <c r="A6" s="768"/>
      <c r="B6" s="768"/>
      <c r="C6" s="768"/>
      <c r="D6" s="768"/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  <c r="M6" s="55">
        <v>9</v>
      </c>
      <c r="N6" s="55">
        <v>10</v>
      </c>
      <c r="O6" s="55">
        <v>11</v>
      </c>
      <c r="P6" s="55">
        <v>12</v>
      </c>
      <c r="Q6" s="55">
        <v>13</v>
      </c>
      <c r="R6" s="55">
        <v>14</v>
      </c>
      <c r="S6" s="55">
        <v>15</v>
      </c>
      <c r="T6" s="55">
        <v>16</v>
      </c>
      <c r="U6" s="55">
        <v>17</v>
      </c>
      <c r="V6" s="55">
        <v>18</v>
      </c>
      <c r="W6" s="55">
        <v>19</v>
      </c>
      <c r="X6" s="55">
        <v>20</v>
      </c>
      <c r="Y6" s="55">
        <v>21</v>
      </c>
      <c r="Z6" s="55">
        <v>22</v>
      </c>
      <c r="AA6" s="55">
        <v>23</v>
      </c>
      <c r="AB6" s="55">
        <v>24</v>
      </c>
      <c r="AC6" s="55">
        <v>25</v>
      </c>
      <c r="AD6" s="55">
        <v>26</v>
      </c>
      <c r="AE6" s="55">
        <v>27</v>
      </c>
      <c r="AF6" s="55">
        <v>28</v>
      </c>
      <c r="AG6" s="55">
        <v>29</v>
      </c>
      <c r="AH6" s="55">
        <v>30</v>
      </c>
      <c r="AI6" s="55">
        <v>31</v>
      </c>
      <c r="AJ6" s="55">
        <v>32</v>
      </c>
      <c r="AK6" s="55">
        <v>33</v>
      </c>
      <c r="AL6" s="55">
        <v>34</v>
      </c>
      <c r="AM6" s="55">
        <v>35</v>
      </c>
      <c r="AN6" s="55">
        <v>36</v>
      </c>
      <c r="AO6" s="55">
        <v>37</v>
      </c>
      <c r="AP6" s="55">
        <v>38</v>
      </c>
      <c r="AQ6" s="55">
        <v>39</v>
      </c>
      <c r="AR6" s="55">
        <v>40</v>
      </c>
      <c r="AS6" s="55">
        <v>41</v>
      </c>
      <c r="AT6" s="55">
        <v>42</v>
      </c>
      <c r="AU6" s="55">
        <v>43</v>
      </c>
      <c r="AV6" s="55">
        <v>44</v>
      </c>
      <c r="AW6" s="55">
        <v>45</v>
      </c>
      <c r="AX6" s="55">
        <v>46</v>
      </c>
      <c r="AY6" s="55">
        <v>47</v>
      </c>
      <c r="AZ6" s="55">
        <v>48</v>
      </c>
      <c r="BA6" s="55">
        <v>49</v>
      </c>
      <c r="BB6" s="55">
        <v>50</v>
      </c>
      <c r="BC6" s="55">
        <v>51</v>
      </c>
      <c r="BD6" s="55">
        <v>52</v>
      </c>
      <c r="BE6" s="55">
        <v>53</v>
      </c>
      <c r="BF6" s="775"/>
    </row>
    <row r="7" spans="1:58" ht="16.5">
      <c r="A7" s="783" t="s">
        <v>11</v>
      </c>
      <c r="B7" s="737" t="s">
        <v>100</v>
      </c>
      <c r="C7" s="765" t="s">
        <v>18</v>
      </c>
      <c r="D7" s="12" t="s">
        <v>101</v>
      </c>
      <c r="E7" s="67">
        <f>E9+E11+E13+E15+E17+E19+E21+E23+E25</f>
        <v>22</v>
      </c>
      <c r="F7" s="67">
        <f aca="true" t="shared" si="0" ref="F7:BE7">F9+F11+F13+F15+F17+F19+F21+F23+F25</f>
        <v>22</v>
      </c>
      <c r="G7" s="67">
        <f t="shared" si="0"/>
        <v>22</v>
      </c>
      <c r="H7" s="67">
        <f t="shared" si="0"/>
        <v>22</v>
      </c>
      <c r="I7" s="67">
        <f t="shared" si="0"/>
        <v>22</v>
      </c>
      <c r="J7" s="67">
        <f t="shared" si="0"/>
        <v>22</v>
      </c>
      <c r="K7" s="67">
        <f t="shared" si="0"/>
        <v>22</v>
      </c>
      <c r="L7" s="67">
        <f t="shared" si="0"/>
        <v>22</v>
      </c>
      <c r="M7" s="67">
        <f t="shared" si="0"/>
        <v>22</v>
      </c>
      <c r="N7" s="67">
        <f t="shared" si="0"/>
        <v>22</v>
      </c>
      <c r="O7" s="67">
        <f t="shared" si="0"/>
        <v>22</v>
      </c>
      <c r="P7" s="67">
        <f t="shared" si="0"/>
        <v>22</v>
      </c>
      <c r="Q7" s="67">
        <f t="shared" si="0"/>
        <v>22</v>
      </c>
      <c r="R7" s="67">
        <f t="shared" si="0"/>
        <v>22</v>
      </c>
      <c r="S7" s="67">
        <f t="shared" si="0"/>
        <v>22</v>
      </c>
      <c r="T7" s="67">
        <f t="shared" si="0"/>
        <v>22</v>
      </c>
      <c r="U7" s="67">
        <f t="shared" si="0"/>
        <v>22</v>
      </c>
      <c r="V7" s="87">
        <f t="shared" si="0"/>
        <v>0</v>
      </c>
      <c r="W7" s="87">
        <f t="shared" si="0"/>
        <v>0</v>
      </c>
      <c r="X7" s="67">
        <f t="shared" si="0"/>
        <v>21</v>
      </c>
      <c r="Y7" s="67">
        <f t="shared" si="0"/>
        <v>21</v>
      </c>
      <c r="Z7" s="67">
        <f t="shared" si="0"/>
        <v>21</v>
      </c>
      <c r="AA7" s="67">
        <f t="shared" si="0"/>
        <v>21</v>
      </c>
      <c r="AB7" s="67">
        <f t="shared" si="0"/>
        <v>21</v>
      </c>
      <c r="AC7" s="67">
        <f t="shared" si="0"/>
        <v>21</v>
      </c>
      <c r="AD7" s="67">
        <f t="shared" si="0"/>
        <v>21</v>
      </c>
      <c r="AE7" s="67">
        <f t="shared" si="0"/>
        <v>21</v>
      </c>
      <c r="AF7" s="67">
        <f t="shared" si="0"/>
        <v>22</v>
      </c>
      <c r="AG7" s="67">
        <f t="shared" si="0"/>
        <v>22</v>
      </c>
      <c r="AH7" s="67">
        <f t="shared" si="0"/>
        <v>22</v>
      </c>
      <c r="AI7" s="67">
        <f t="shared" si="0"/>
        <v>22</v>
      </c>
      <c r="AJ7" s="67">
        <f t="shared" si="0"/>
        <v>22</v>
      </c>
      <c r="AK7" s="67">
        <f t="shared" si="0"/>
        <v>22</v>
      </c>
      <c r="AL7" s="67">
        <f t="shared" si="0"/>
        <v>22</v>
      </c>
      <c r="AM7" s="67">
        <f t="shared" si="0"/>
        <v>22</v>
      </c>
      <c r="AN7" s="67">
        <f t="shared" si="0"/>
        <v>22</v>
      </c>
      <c r="AO7" s="67">
        <f t="shared" si="0"/>
        <v>22</v>
      </c>
      <c r="AP7" s="67">
        <f t="shared" si="0"/>
        <v>22</v>
      </c>
      <c r="AQ7" s="67">
        <f t="shared" si="0"/>
        <v>22</v>
      </c>
      <c r="AR7" s="67">
        <f t="shared" si="0"/>
        <v>22</v>
      </c>
      <c r="AS7" s="67">
        <f t="shared" si="0"/>
        <v>22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13">
        <f t="shared" si="0"/>
        <v>0</v>
      </c>
      <c r="BF7" s="13">
        <f>SUM(E7:BE7)</f>
        <v>850</v>
      </c>
    </row>
    <row r="8" spans="1:58" ht="16.5">
      <c r="A8" s="783"/>
      <c r="B8" s="737"/>
      <c r="C8" s="766"/>
      <c r="D8" s="12" t="s">
        <v>102</v>
      </c>
      <c r="E8" s="67">
        <f>E10+E12+E14+E16+E18+E20+E22+E24+E26</f>
        <v>7.5</v>
      </c>
      <c r="F8" s="67">
        <f aca="true" t="shared" si="1" ref="F8:BE8">F10+F12+F14+F16+F18+F20+F22+F24+F26</f>
        <v>7.5</v>
      </c>
      <c r="G8" s="67">
        <f t="shared" si="1"/>
        <v>7.5</v>
      </c>
      <c r="H8" s="67">
        <f t="shared" si="1"/>
        <v>7.5</v>
      </c>
      <c r="I8" s="67">
        <f t="shared" si="1"/>
        <v>7.5</v>
      </c>
      <c r="J8" s="67">
        <f t="shared" si="1"/>
        <v>7.5</v>
      </c>
      <c r="K8" s="67">
        <f t="shared" si="1"/>
        <v>6.5</v>
      </c>
      <c r="L8" s="67">
        <f t="shared" si="1"/>
        <v>7.5</v>
      </c>
      <c r="M8" s="67">
        <f t="shared" si="1"/>
        <v>7.5</v>
      </c>
      <c r="N8" s="67">
        <f t="shared" si="1"/>
        <v>6.5</v>
      </c>
      <c r="O8" s="67">
        <f t="shared" si="1"/>
        <v>7.5</v>
      </c>
      <c r="P8" s="67">
        <f t="shared" si="1"/>
        <v>7.5</v>
      </c>
      <c r="Q8" s="67">
        <f t="shared" si="1"/>
        <v>7.5</v>
      </c>
      <c r="R8" s="67">
        <f t="shared" si="1"/>
        <v>7.5</v>
      </c>
      <c r="S8" s="67">
        <f t="shared" si="1"/>
        <v>7.5</v>
      </c>
      <c r="T8" s="67">
        <f t="shared" si="1"/>
        <v>7.5</v>
      </c>
      <c r="U8" s="67">
        <f t="shared" si="1"/>
        <v>7.5</v>
      </c>
      <c r="V8" s="87">
        <f t="shared" si="1"/>
        <v>0</v>
      </c>
      <c r="W8" s="87">
        <f t="shared" si="1"/>
        <v>0</v>
      </c>
      <c r="X8" s="67">
        <f t="shared" si="1"/>
        <v>7.5</v>
      </c>
      <c r="Y8" s="67">
        <f t="shared" si="1"/>
        <v>8</v>
      </c>
      <c r="Z8" s="67">
        <f t="shared" si="1"/>
        <v>8</v>
      </c>
      <c r="AA8" s="67">
        <f t="shared" si="1"/>
        <v>8</v>
      </c>
      <c r="AB8" s="67">
        <f t="shared" si="1"/>
        <v>8</v>
      </c>
      <c r="AC8" s="67">
        <f t="shared" si="1"/>
        <v>8</v>
      </c>
      <c r="AD8" s="67">
        <f t="shared" si="1"/>
        <v>8.5</v>
      </c>
      <c r="AE8" s="67">
        <f t="shared" si="1"/>
        <v>9.5</v>
      </c>
      <c r="AF8" s="67">
        <f t="shared" si="1"/>
        <v>9.5</v>
      </c>
      <c r="AG8" s="67">
        <f t="shared" si="1"/>
        <v>9.5</v>
      </c>
      <c r="AH8" s="67">
        <f t="shared" si="1"/>
        <v>9.5</v>
      </c>
      <c r="AI8" s="67">
        <f t="shared" si="1"/>
        <v>9.5</v>
      </c>
      <c r="AJ8" s="67">
        <f t="shared" si="1"/>
        <v>9.5</v>
      </c>
      <c r="AK8" s="67">
        <f t="shared" si="1"/>
        <v>9</v>
      </c>
      <c r="AL8" s="67">
        <f t="shared" si="1"/>
        <v>9.5</v>
      </c>
      <c r="AM8" s="67">
        <f t="shared" si="1"/>
        <v>10</v>
      </c>
      <c r="AN8" s="67">
        <f t="shared" si="1"/>
        <v>10</v>
      </c>
      <c r="AO8" s="67">
        <f t="shared" si="1"/>
        <v>10</v>
      </c>
      <c r="AP8" s="67">
        <f t="shared" si="1"/>
        <v>10</v>
      </c>
      <c r="AQ8" s="67">
        <f t="shared" si="1"/>
        <v>10</v>
      </c>
      <c r="AR8" s="67">
        <f t="shared" si="1"/>
        <v>10</v>
      </c>
      <c r="AS8" s="67">
        <f t="shared" si="1"/>
        <v>11</v>
      </c>
      <c r="AT8" s="87">
        <f t="shared" si="1"/>
        <v>0</v>
      </c>
      <c r="AU8" s="87">
        <f t="shared" si="1"/>
        <v>0</v>
      </c>
      <c r="AV8" s="87">
        <f t="shared" si="1"/>
        <v>0</v>
      </c>
      <c r="AW8" s="87">
        <f t="shared" si="1"/>
        <v>0</v>
      </c>
      <c r="AX8" s="87">
        <f t="shared" si="1"/>
        <v>0</v>
      </c>
      <c r="AY8" s="87">
        <f t="shared" si="1"/>
        <v>0</v>
      </c>
      <c r="AZ8" s="87">
        <f t="shared" si="1"/>
        <v>0</v>
      </c>
      <c r="BA8" s="87">
        <f t="shared" si="1"/>
        <v>0</v>
      </c>
      <c r="BB8" s="87">
        <f t="shared" si="1"/>
        <v>0</v>
      </c>
      <c r="BC8" s="87">
        <f t="shared" si="1"/>
        <v>0</v>
      </c>
      <c r="BD8" s="87">
        <f t="shared" si="1"/>
        <v>0</v>
      </c>
      <c r="BE8" s="67">
        <f t="shared" si="1"/>
        <v>0</v>
      </c>
      <c r="BF8" s="13">
        <f>SUM(E8:BE8)</f>
        <v>328</v>
      </c>
    </row>
    <row r="9" spans="1:58" ht="9.75" customHeight="1">
      <c r="A9" s="783"/>
      <c r="B9" s="757" t="s">
        <v>19</v>
      </c>
      <c r="C9" s="708" t="s">
        <v>20</v>
      </c>
      <c r="D9" s="57" t="s">
        <v>101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2">
        <v>2</v>
      </c>
      <c r="M9" s="82">
        <v>2</v>
      </c>
      <c r="N9" s="82">
        <v>2</v>
      </c>
      <c r="O9" s="82">
        <v>2</v>
      </c>
      <c r="P9" s="82">
        <v>2</v>
      </c>
      <c r="Q9" s="82">
        <v>2</v>
      </c>
      <c r="R9" s="82">
        <v>2</v>
      </c>
      <c r="S9" s="82">
        <v>2</v>
      </c>
      <c r="T9" s="82">
        <v>2</v>
      </c>
      <c r="U9" s="82">
        <v>2</v>
      </c>
      <c r="V9" s="606">
        <v>0</v>
      </c>
      <c r="W9" s="606">
        <v>0</v>
      </c>
      <c r="X9" s="52">
        <v>2</v>
      </c>
      <c r="Y9" s="52">
        <v>2</v>
      </c>
      <c r="Z9" s="52">
        <v>2</v>
      </c>
      <c r="AA9" s="52">
        <v>2</v>
      </c>
      <c r="AB9" s="52">
        <v>2</v>
      </c>
      <c r="AC9" s="52">
        <v>2</v>
      </c>
      <c r="AD9" s="52">
        <v>2</v>
      </c>
      <c r="AE9" s="52">
        <v>2</v>
      </c>
      <c r="AF9" s="52">
        <v>2</v>
      </c>
      <c r="AG9" s="52">
        <v>2</v>
      </c>
      <c r="AH9" s="52">
        <v>2</v>
      </c>
      <c r="AI9" s="52">
        <v>2</v>
      </c>
      <c r="AJ9" s="52">
        <v>2</v>
      </c>
      <c r="AK9" s="52">
        <v>2</v>
      </c>
      <c r="AL9" s="52">
        <v>2</v>
      </c>
      <c r="AM9" s="52">
        <v>2</v>
      </c>
      <c r="AN9" s="52">
        <v>2</v>
      </c>
      <c r="AO9" s="52">
        <v>2</v>
      </c>
      <c r="AP9" s="52">
        <v>2</v>
      </c>
      <c r="AQ9" s="52">
        <v>2</v>
      </c>
      <c r="AR9" s="52">
        <v>2</v>
      </c>
      <c r="AS9" s="52">
        <v>2</v>
      </c>
      <c r="AT9" s="88"/>
      <c r="AU9" s="88"/>
      <c r="AV9" s="606">
        <v>0</v>
      </c>
      <c r="AW9" s="88"/>
      <c r="AX9" s="88"/>
      <c r="AY9" s="88"/>
      <c r="AZ9" s="88"/>
      <c r="BA9" s="88"/>
      <c r="BB9" s="88"/>
      <c r="BC9" s="88"/>
      <c r="BD9" s="88"/>
      <c r="BE9" s="57"/>
      <c r="BF9" s="14">
        <f>SUM(E9:BE9)</f>
        <v>78</v>
      </c>
    </row>
    <row r="10" spans="1:58" ht="9.75" customHeight="1">
      <c r="A10" s="783"/>
      <c r="B10" s="758"/>
      <c r="C10" s="709"/>
      <c r="D10" s="57" t="s">
        <v>102</v>
      </c>
      <c r="E10" s="83">
        <v>0.5</v>
      </c>
      <c r="F10" s="83">
        <v>0.5</v>
      </c>
      <c r="G10" s="83">
        <v>0.5</v>
      </c>
      <c r="H10" s="83">
        <v>0.5</v>
      </c>
      <c r="I10" s="83">
        <v>0.5</v>
      </c>
      <c r="J10" s="83">
        <v>0.5</v>
      </c>
      <c r="K10" s="83">
        <v>0.5</v>
      </c>
      <c r="L10" s="83">
        <v>0.5</v>
      </c>
      <c r="M10" s="83">
        <v>0.5</v>
      </c>
      <c r="N10" s="83">
        <v>0.5</v>
      </c>
      <c r="O10" s="83">
        <v>0.5</v>
      </c>
      <c r="P10" s="83">
        <v>0.5</v>
      </c>
      <c r="Q10" s="83">
        <v>0.5</v>
      </c>
      <c r="R10" s="83">
        <v>0.5</v>
      </c>
      <c r="S10" s="83">
        <v>0.5</v>
      </c>
      <c r="T10" s="83">
        <v>0.5</v>
      </c>
      <c r="U10" s="83">
        <v>0.5</v>
      </c>
      <c r="V10" s="606">
        <v>0</v>
      </c>
      <c r="W10" s="606">
        <v>0</v>
      </c>
      <c r="X10" s="83">
        <v>0.5</v>
      </c>
      <c r="Y10" s="83">
        <v>0.5</v>
      </c>
      <c r="Z10" s="83">
        <v>0.5</v>
      </c>
      <c r="AA10" s="83">
        <v>0.5</v>
      </c>
      <c r="AB10" s="83">
        <v>0.5</v>
      </c>
      <c r="AC10" s="83">
        <v>0.5</v>
      </c>
      <c r="AD10" s="83">
        <v>1</v>
      </c>
      <c r="AE10" s="83">
        <v>1</v>
      </c>
      <c r="AF10" s="83">
        <v>1</v>
      </c>
      <c r="AG10" s="83">
        <v>1</v>
      </c>
      <c r="AH10" s="83">
        <v>1</v>
      </c>
      <c r="AI10" s="83">
        <v>1</v>
      </c>
      <c r="AJ10" s="83">
        <v>1</v>
      </c>
      <c r="AK10" s="83">
        <v>0.5</v>
      </c>
      <c r="AL10" s="83">
        <v>1</v>
      </c>
      <c r="AM10" s="83">
        <v>1</v>
      </c>
      <c r="AN10" s="83">
        <v>1</v>
      </c>
      <c r="AO10" s="83">
        <v>1</v>
      </c>
      <c r="AP10" s="83">
        <v>1</v>
      </c>
      <c r="AQ10" s="83">
        <v>1</v>
      </c>
      <c r="AR10" s="83">
        <v>1</v>
      </c>
      <c r="AS10" s="83">
        <v>1</v>
      </c>
      <c r="AT10" s="88"/>
      <c r="AU10" s="88"/>
      <c r="AV10" s="606">
        <v>0</v>
      </c>
      <c r="AW10" s="88"/>
      <c r="AX10" s="88"/>
      <c r="AY10" s="88"/>
      <c r="AZ10" s="88"/>
      <c r="BA10" s="88"/>
      <c r="BB10" s="88"/>
      <c r="BC10" s="88"/>
      <c r="BD10" s="88"/>
      <c r="BE10" s="57"/>
      <c r="BF10" s="14">
        <f aca="true" t="shared" si="2" ref="BF10:BF32">SUM(E10:BE10)</f>
        <v>27</v>
      </c>
    </row>
    <row r="11" spans="1:58" ht="9.75" customHeight="1">
      <c r="A11" s="783"/>
      <c r="B11" s="714" t="s">
        <v>21</v>
      </c>
      <c r="C11" s="708" t="s">
        <v>22</v>
      </c>
      <c r="D11" s="57" t="s">
        <v>101</v>
      </c>
      <c r="E11" s="84">
        <v>3</v>
      </c>
      <c r="F11" s="84">
        <v>3</v>
      </c>
      <c r="G11" s="84">
        <v>3</v>
      </c>
      <c r="H11" s="84">
        <v>3</v>
      </c>
      <c r="I11" s="84">
        <v>3</v>
      </c>
      <c r="J11" s="84">
        <v>3</v>
      </c>
      <c r="K11" s="84">
        <v>3</v>
      </c>
      <c r="L11" s="84">
        <v>3</v>
      </c>
      <c r="M11" s="84">
        <v>3</v>
      </c>
      <c r="N11" s="84">
        <v>3</v>
      </c>
      <c r="O11" s="84">
        <v>3</v>
      </c>
      <c r="P11" s="84">
        <v>3</v>
      </c>
      <c r="Q11" s="84">
        <v>3</v>
      </c>
      <c r="R11" s="84">
        <v>3</v>
      </c>
      <c r="S11" s="84">
        <v>3</v>
      </c>
      <c r="T11" s="84">
        <v>3</v>
      </c>
      <c r="U11" s="84">
        <v>3</v>
      </c>
      <c r="V11" s="606">
        <v>0</v>
      </c>
      <c r="W11" s="606">
        <v>0</v>
      </c>
      <c r="X11" s="52">
        <v>3</v>
      </c>
      <c r="Y11" s="52">
        <v>3</v>
      </c>
      <c r="Z11" s="52">
        <v>3</v>
      </c>
      <c r="AA11" s="52">
        <v>3</v>
      </c>
      <c r="AB11" s="52">
        <v>3</v>
      </c>
      <c r="AC11" s="52">
        <v>3</v>
      </c>
      <c r="AD11" s="52">
        <v>3</v>
      </c>
      <c r="AE11" s="52">
        <v>3</v>
      </c>
      <c r="AF11" s="52">
        <v>3</v>
      </c>
      <c r="AG11" s="52">
        <v>3</v>
      </c>
      <c r="AH11" s="52">
        <v>3</v>
      </c>
      <c r="AI11" s="52">
        <v>3</v>
      </c>
      <c r="AJ11" s="52">
        <v>3</v>
      </c>
      <c r="AK11" s="52">
        <v>3</v>
      </c>
      <c r="AL11" s="52">
        <v>3</v>
      </c>
      <c r="AM11" s="52">
        <v>3</v>
      </c>
      <c r="AN11" s="52">
        <v>3</v>
      </c>
      <c r="AO11" s="52">
        <v>3</v>
      </c>
      <c r="AP11" s="52">
        <v>3</v>
      </c>
      <c r="AQ11" s="52">
        <v>3</v>
      </c>
      <c r="AR11" s="52">
        <v>3</v>
      </c>
      <c r="AS11" s="52">
        <v>3</v>
      </c>
      <c r="AT11" s="88"/>
      <c r="AU11" s="88"/>
      <c r="AV11" s="606">
        <v>0</v>
      </c>
      <c r="AW11" s="88"/>
      <c r="AX11" s="88"/>
      <c r="AY11" s="88"/>
      <c r="AZ11" s="88"/>
      <c r="BA11" s="88"/>
      <c r="BB11" s="88"/>
      <c r="BC11" s="88"/>
      <c r="BD11" s="88"/>
      <c r="BE11" s="57"/>
      <c r="BF11" s="14">
        <f>SUM(E11:BE11)</f>
        <v>117</v>
      </c>
    </row>
    <row r="12" spans="1:58" ht="9.75" customHeight="1">
      <c r="A12" s="783"/>
      <c r="B12" s="715"/>
      <c r="C12" s="709"/>
      <c r="D12" s="57" t="s">
        <v>102</v>
      </c>
      <c r="E12" s="83">
        <v>1</v>
      </c>
      <c r="F12" s="83">
        <v>1</v>
      </c>
      <c r="G12" s="83">
        <v>1</v>
      </c>
      <c r="H12" s="83">
        <v>1</v>
      </c>
      <c r="I12" s="83">
        <v>1</v>
      </c>
      <c r="J12" s="83">
        <v>1</v>
      </c>
      <c r="K12" s="83">
        <v>1</v>
      </c>
      <c r="L12" s="83">
        <v>1</v>
      </c>
      <c r="M12" s="83">
        <v>1</v>
      </c>
      <c r="N12" s="83">
        <v>1</v>
      </c>
      <c r="O12" s="83">
        <v>1</v>
      </c>
      <c r="P12" s="83">
        <v>1</v>
      </c>
      <c r="Q12" s="83">
        <v>1</v>
      </c>
      <c r="R12" s="83">
        <v>1</v>
      </c>
      <c r="S12" s="83">
        <v>1</v>
      </c>
      <c r="T12" s="83">
        <v>1</v>
      </c>
      <c r="U12" s="83">
        <v>1</v>
      </c>
      <c r="V12" s="606">
        <v>0</v>
      </c>
      <c r="W12" s="606">
        <v>0</v>
      </c>
      <c r="X12" s="52">
        <v>1</v>
      </c>
      <c r="Y12" s="52">
        <v>1</v>
      </c>
      <c r="Z12" s="52">
        <v>1</v>
      </c>
      <c r="AA12" s="52">
        <v>1</v>
      </c>
      <c r="AB12" s="52">
        <v>1</v>
      </c>
      <c r="AC12" s="52">
        <v>1</v>
      </c>
      <c r="AD12" s="52">
        <v>1</v>
      </c>
      <c r="AE12" s="52">
        <v>1</v>
      </c>
      <c r="AF12" s="52">
        <v>1</v>
      </c>
      <c r="AG12" s="52">
        <v>1</v>
      </c>
      <c r="AH12" s="52">
        <v>1</v>
      </c>
      <c r="AI12" s="52">
        <v>1</v>
      </c>
      <c r="AJ12" s="52">
        <v>1</v>
      </c>
      <c r="AK12" s="52">
        <v>1</v>
      </c>
      <c r="AL12" s="52">
        <v>1</v>
      </c>
      <c r="AM12" s="52">
        <v>1</v>
      </c>
      <c r="AN12" s="52">
        <v>1</v>
      </c>
      <c r="AO12" s="52">
        <v>1</v>
      </c>
      <c r="AP12" s="52">
        <v>1</v>
      </c>
      <c r="AQ12" s="52">
        <v>1</v>
      </c>
      <c r="AR12" s="52">
        <v>1</v>
      </c>
      <c r="AS12" s="52">
        <v>2</v>
      </c>
      <c r="AT12" s="88"/>
      <c r="AU12" s="88"/>
      <c r="AV12" s="606">
        <v>0</v>
      </c>
      <c r="AW12" s="88"/>
      <c r="AX12" s="88"/>
      <c r="AY12" s="88"/>
      <c r="AZ12" s="88"/>
      <c r="BA12" s="88"/>
      <c r="BB12" s="88"/>
      <c r="BC12" s="88"/>
      <c r="BD12" s="88"/>
      <c r="BE12" s="57"/>
      <c r="BF12" s="14">
        <f t="shared" si="2"/>
        <v>40</v>
      </c>
    </row>
    <row r="13" spans="1:58" ht="9.75" customHeight="1">
      <c r="A13" s="783"/>
      <c r="B13" s="714" t="s">
        <v>23</v>
      </c>
      <c r="C13" s="708" t="s">
        <v>24</v>
      </c>
      <c r="D13" s="57" t="s">
        <v>101</v>
      </c>
      <c r="E13" s="84">
        <v>2</v>
      </c>
      <c r="F13" s="84">
        <v>2</v>
      </c>
      <c r="G13" s="84">
        <v>2</v>
      </c>
      <c r="H13" s="84">
        <v>2</v>
      </c>
      <c r="I13" s="84">
        <v>2</v>
      </c>
      <c r="J13" s="84">
        <v>2</v>
      </c>
      <c r="K13" s="84">
        <v>2</v>
      </c>
      <c r="L13" s="84">
        <v>2</v>
      </c>
      <c r="M13" s="84">
        <v>2</v>
      </c>
      <c r="N13" s="84">
        <v>2</v>
      </c>
      <c r="O13" s="84">
        <v>2</v>
      </c>
      <c r="P13" s="84">
        <v>2</v>
      </c>
      <c r="Q13" s="84">
        <v>2</v>
      </c>
      <c r="R13" s="84">
        <v>2</v>
      </c>
      <c r="S13" s="84">
        <v>2</v>
      </c>
      <c r="T13" s="84">
        <v>2</v>
      </c>
      <c r="U13" s="84">
        <v>2</v>
      </c>
      <c r="V13" s="606">
        <v>0</v>
      </c>
      <c r="W13" s="606">
        <v>0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>
        <v>2</v>
      </c>
      <c r="AP13" s="52">
        <v>2</v>
      </c>
      <c r="AQ13" s="52">
        <v>2</v>
      </c>
      <c r="AR13" s="52">
        <v>2</v>
      </c>
      <c r="AS13" s="52">
        <v>2</v>
      </c>
      <c r="AT13" s="88"/>
      <c r="AU13" s="88"/>
      <c r="AV13" s="606">
        <v>0</v>
      </c>
      <c r="AW13" s="88"/>
      <c r="AX13" s="88"/>
      <c r="AY13" s="88"/>
      <c r="AZ13" s="88"/>
      <c r="BA13" s="88"/>
      <c r="BB13" s="88"/>
      <c r="BC13" s="88"/>
      <c r="BD13" s="88"/>
      <c r="BE13" s="57"/>
      <c r="BF13" s="14">
        <f t="shared" si="2"/>
        <v>78</v>
      </c>
    </row>
    <row r="14" spans="1:58" ht="9.75" customHeight="1">
      <c r="A14" s="783"/>
      <c r="B14" s="715"/>
      <c r="C14" s="709"/>
      <c r="D14" s="57" t="s">
        <v>102</v>
      </c>
      <c r="E14" s="83">
        <v>0.5</v>
      </c>
      <c r="F14" s="83">
        <v>0.5</v>
      </c>
      <c r="G14" s="83">
        <v>0.5</v>
      </c>
      <c r="H14" s="83">
        <v>0.5</v>
      </c>
      <c r="I14" s="83">
        <v>0.5</v>
      </c>
      <c r="J14" s="83">
        <v>0.5</v>
      </c>
      <c r="K14" s="83">
        <v>0.5</v>
      </c>
      <c r="L14" s="83">
        <v>0.5</v>
      </c>
      <c r="M14" s="83">
        <v>0.5</v>
      </c>
      <c r="N14" s="83">
        <v>0.5</v>
      </c>
      <c r="O14" s="83">
        <v>0.5</v>
      </c>
      <c r="P14" s="83">
        <v>0.5</v>
      </c>
      <c r="Q14" s="83">
        <v>0.5</v>
      </c>
      <c r="R14" s="83">
        <v>0.5</v>
      </c>
      <c r="S14" s="83">
        <v>0.5</v>
      </c>
      <c r="T14" s="83">
        <v>0.5</v>
      </c>
      <c r="U14" s="83">
        <v>0.5</v>
      </c>
      <c r="V14" s="606">
        <v>0</v>
      </c>
      <c r="W14" s="606">
        <v>0</v>
      </c>
      <c r="X14" s="83">
        <v>0.5</v>
      </c>
      <c r="Y14" s="83">
        <v>0.5</v>
      </c>
      <c r="Z14" s="83">
        <v>0.5</v>
      </c>
      <c r="AA14" s="83">
        <v>0.5</v>
      </c>
      <c r="AB14" s="83">
        <v>0.5</v>
      </c>
      <c r="AC14" s="83">
        <v>0.5</v>
      </c>
      <c r="AD14" s="83">
        <v>0.5</v>
      </c>
      <c r="AE14" s="83">
        <v>0.5</v>
      </c>
      <c r="AF14" s="83">
        <v>0.5</v>
      </c>
      <c r="AG14" s="83">
        <v>0.5</v>
      </c>
      <c r="AH14" s="83">
        <v>0.5</v>
      </c>
      <c r="AI14" s="83">
        <v>0.5</v>
      </c>
      <c r="AJ14" s="83">
        <v>0.5</v>
      </c>
      <c r="AK14" s="83">
        <v>0.5</v>
      </c>
      <c r="AL14" s="83">
        <v>0.5</v>
      </c>
      <c r="AM14" s="83">
        <v>1</v>
      </c>
      <c r="AN14" s="83">
        <v>1</v>
      </c>
      <c r="AO14" s="83">
        <v>1</v>
      </c>
      <c r="AP14" s="83">
        <v>1</v>
      </c>
      <c r="AQ14" s="83">
        <v>1</v>
      </c>
      <c r="AR14" s="83">
        <v>1</v>
      </c>
      <c r="AS14" s="83">
        <v>1</v>
      </c>
      <c r="AT14" s="88"/>
      <c r="AU14" s="88"/>
      <c r="AV14" s="606">
        <v>0</v>
      </c>
      <c r="AW14" s="88"/>
      <c r="AX14" s="88"/>
      <c r="AY14" s="88"/>
      <c r="AZ14" s="88"/>
      <c r="BA14" s="88"/>
      <c r="BB14" s="88"/>
      <c r="BC14" s="88"/>
      <c r="BD14" s="88"/>
      <c r="BE14" s="57"/>
      <c r="BF14" s="14">
        <f t="shared" si="2"/>
        <v>23</v>
      </c>
    </row>
    <row r="15" spans="1:58" ht="9.75" customHeight="1">
      <c r="A15" s="783"/>
      <c r="B15" s="714" t="s">
        <v>25</v>
      </c>
      <c r="C15" s="708" t="s">
        <v>26</v>
      </c>
      <c r="D15" s="57" t="s">
        <v>101</v>
      </c>
      <c r="E15" s="83">
        <v>3</v>
      </c>
      <c r="F15" s="83">
        <v>3</v>
      </c>
      <c r="G15" s="83">
        <v>3</v>
      </c>
      <c r="H15" s="83">
        <v>3</v>
      </c>
      <c r="I15" s="83">
        <v>3</v>
      </c>
      <c r="J15" s="83">
        <v>3</v>
      </c>
      <c r="K15" s="83">
        <v>3</v>
      </c>
      <c r="L15" s="83">
        <v>3</v>
      </c>
      <c r="M15" s="83">
        <v>3</v>
      </c>
      <c r="N15" s="83">
        <v>3</v>
      </c>
      <c r="O15" s="83">
        <v>3</v>
      </c>
      <c r="P15" s="83">
        <v>3</v>
      </c>
      <c r="Q15" s="83">
        <v>3</v>
      </c>
      <c r="R15" s="83">
        <v>3</v>
      </c>
      <c r="S15" s="83">
        <v>3</v>
      </c>
      <c r="T15" s="83">
        <v>3</v>
      </c>
      <c r="U15" s="83">
        <v>3</v>
      </c>
      <c r="V15" s="606">
        <v>0</v>
      </c>
      <c r="W15" s="606">
        <v>0</v>
      </c>
      <c r="X15" s="52">
        <v>3</v>
      </c>
      <c r="Y15" s="52">
        <v>3</v>
      </c>
      <c r="Z15" s="52">
        <v>3</v>
      </c>
      <c r="AA15" s="52">
        <v>3</v>
      </c>
      <c r="AB15" s="52">
        <v>3</v>
      </c>
      <c r="AC15" s="52">
        <v>3</v>
      </c>
      <c r="AD15" s="52">
        <v>3</v>
      </c>
      <c r="AE15" s="52">
        <v>3</v>
      </c>
      <c r="AF15" s="52">
        <v>3</v>
      </c>
      <c r="AG15" s="52">
        <v>3</v>
      </c>
      <c r="AH15" s="52">
        <v>3</v>
      </c>
      <c r="AI15" s="52">
        <v>3</v>
      </c>
      <c r="AJ15" s="52">
        <v>3</v>
      </c>
      <c r="AK15" s="52">
        <v>3</v>
      </c>
      <c r="AL15" s="52">
        <v>3</v>
      </c>
      <c r="AM15" s="52">
        <v>3</v>
      </c>
      <c r="AN15" s="52">
        <v>3</v>
      </c>
      <c r="AO15" s="52">
        <v>3</v>
      </c>
      <c r="AP15" s="52">
        <v>3</v>
      </c>
      <c r="AQ15" s="52">
        <v>3</v>
      </c>
      <c r="AR15" s="52">
        <v>3</v>
      </c>
      <c r="AS15" s="52">
        <v>3</v>
      </c>
      <c r="AT15" s="88"/>
      <c r="AU15" s="88"/>
      <c r="AV15" s="606">
        <v>0</v>
      </c>
      <c r="AW15" s="88"/>
      <c r="AX15" s="88"/>
      <c r="AY15" s="88"/>
      <c r="AZ15" s="88"/>
      <c r="BA15" s="88"/>
      <c r="BB15" s="88"/>
      <c r="BC15" s="88"/>
      <c r="BD15" s="88"/>
      <c r="BE15" s="57"/>
      <c r="BF15" s="14">
        <f t="shared" si="2"/>
        <v>117</v>
      </c>
    </row>
    <row r="16" spans="1:59" s="9" customFormat="1" ht="9.75" customHeight="1">
      <c r="A16" s="783"/>
      <c r="B16" s="715"/>
      <c r="C16" s="709"/>
      <c r="D16" s="61" t="s">
        <v>102</v>
      </c>
      <c r="E16" s="83">
        <v>1</v>
      </c>
      <c r="F16" s="83">
        <v>1</v>
      </c>
      <c r="G16" s="83">
        <v>1</v>
      </c>
      <c r="H16" s="83">
        <v>1</v>
      </c>
      <c r="I16" s="83">
        <v>1</v>
      </c>
      <c r="J16" s="83">
        <v>1</v>
      </c>
      <c r="K16" s="83">
        <v>1</v>
      </c>
      <c r="L16" s="83">
        <v>1</v>
      </c>
      <c r="M16" s="83">
        <v>1</v>
      </c>
      <c r="N16" s="83"/>
      <c r="O16" s="83">
        <v>1</v>
      </c>
      <c r="P16" s="83">
        <v>1</v>
      </c>
      <c r="Q16" s="83">
        <v>1</v>
      </c>
      <c r="R16" s="83">
        <v>1</v>
      </c>
      <c r="S16" s="83">
        <v>1</v>
      </c>
      <c r="T16" s="83">
        <v>1</v>
      </c>
      <c r="U16" s="83">
        <v>1</v>
      </c>
      <c r="V16" s="606">
        <v>0</v>
      </c>
      <c r="W16" s="606">
        <v>0</v>
      </c>
      <c r="X16" s="52">
        <v>1</v>
      </c>
      <c r="Y16" s="52">
        <v>1</v>
      </c>
      <c r="Z16" s="52">
        <v>1</v>
      </c>
      <c r="AA16" s="52">
        <v>1</v>
      </c>
      <c r="AB16" s="52">
        <v>1</v>
      </c>
      <c r="AC16" s="52">
        <v>1</v>
      </c>
      <c r="AD16" s="52">
        <v>1</v>
      </c>
      <c r="AE16" s="52">
        <v>1</v>
      </c>
      <c r="AF16" s="52">
        <v>1</v>
      </c>
      <c r="AG16" s="52">
        <v>1</v>
      </c>
      <c r="AH16" s="52">
        <v>1</v>
      </c>
      <c r="AI16" s="52">
        <v>1</v>
      </c>
      <c r="AJ16" s="52">
        <v>1</v>
      </c>
      <c r="AK16" s="52">
        <v>1</v>
      </c>
      <c r="AL16" s="52">
        <v>1</v>
      </c>
      <c r="AM16" s="52">
        <v>1</v>
      </c>
      <c r="AN16" s="52">
        <v>1</v>
      </c>
      <c r="AO16" s="52">
        <v>1</v>
      </c>
      <c r="AP16" s="52">
        <v>1</v>
      </c>
      <c r="AQ16" s="52">
        <v>1</v>
      </c>
      <c r="AR16" s="52">
        <v>1</v>
      </c>
      <c r="AS16" s="52">
        <v>1</v>
      </c>
      <c r="AT16" s="88"/>
      <c r="AU16" s="88"/>
      <c r="AV16" s="606">
        <v>0</v>
      </c>
      <c r="AW16" s="90"/>
      <c r="AX16" s="90"/>
      <c r="AY16" s="90"/>
      <c r="AZ16" s="90"/>
      <c r="BA16" s="90"/>
      <c r="BB16" s="90"/>
      <c r="BC16" s="90"/>
      <c r="BD16" s="90"/>
      <c r="BE16" s="61"/>
      <c r="BF16" s="22">
        <f t="shared" si="2"/>
        <v>38</v>
      </c>
      <c r="BG16" s="1"/>
    </row>
    <row r="17" spans="1:59" s="9" customFormat="1" ht="16.5">
      <c r="A17" s="783"/>
      <c r="B17" s="714" t="s">
        <v>27</v>
      </c>
      <c r="C17" s="708" t="s">
        <v>28</v>
      </c>
      <c r="D17" s="61" t="s">
        <v>101</v>
      </c>
      <c r="E17" s="83">
        <v>3</v>
      </c>
      <c r="F17" s="83">
        <v>3</v>
      </c>
      <c r="G17" s="83">
        <v>3</v>
      </c>
      <c r="H17" s="83">
        <v>3</v>
      </c>
      <c r="I17" s="83">
        <v>3</v>
      </c>
      <c r="J17" s="83">
        <v>3</v>
      </c>
      <c r="K17" s="83">
        <v>3</v>
      </c>
      <c r="L17" s="83">
        <v>3</v>
      </c>
      <c r="M17" s="83">
        <v>3</v>
      </c>
      <c r="N17" s="83">
        <v>3</v>
      </c>
      <c r="O17" s="83">
        <v>3</v>
      </c>
      <c r="P17" s="83">
        <v>3</v>
      </c>
      <c r="Q17" s="83">
        <v>3</v>
      </c>
      <c r="R17" s="83">
        <v>3</v>
      </c>
      <c r="S17" s="83">
        <v>3</v>
      </c>
      <c r="T17" s="83">
        <v>3</v>
      </c>
      <c r="U17" s="83">
        <v>3</v>
      </c>
      <c r="V17" s="606">
        <v>0</v>
      </c>
      <c r="W17" s="606">
        <v>0</v>
      </c>
      <c r="X17" s="84">
        <v>3</v>
      </c>
      <c r="Y17" s="84">
        <v>3</v>
      </c>
      <c r="Z17" s="84">
        <v>3</v>
      </c>
      <c r="AA17" s="84">
        <v>3</v>
      </c>
      <c r="AB17" s="84">
        <v>3</v>
      </c>
      <c r="AC17" s="84">
        <v>3</v>
      </c>
      <c r="AD17" s="84">
        <v>3</v>
      </c>
      <c r="AE17" s="84">
        <v>3</v>
      </c>
      <c r="AF17" s="84">
        <v>3</v>
      </c>
      <c r="AG17" s="84">
        <v>3</v>
      </c>
      <c r="AH17" s="84">
        <v>3</v>
      </c>
      <c r="AI17" s="84">
        <v>3</v>
      </c>
      <c r="AJ17" s="84">
        <v>3</v>
      </c>
      <c r="AK17" s="84">
        <v>3</v>
      </c>
      <c r="AL17" s="84">
        <v>3</v>
      </c>
      <c r="AM17" s="84">
        <v>3</v>
      </c>
      <c r="AN17" s="84">
        <v>3</v>
      </c>
      <c r="AO17" s="84">
        <v>3</v>
      </c>
      <c r="AP17" s="84">
        <v>3</v>
      </c>
      <c r="AQ17" s="84">
        <v>3</v>
      </c>
      <c r="AR17" s="84">
        <v>3</v>
      </c>
      <c r="AS17" s="84">
        <v>3</v>
      </c>
      <c r="AT17" s="88"/>
      <c r="AU17" s="88"/>
      <c r="AV17" s="606">
        <v>0</v>
      </c>
      <c r="AW17" s="90"/>
      <c r="AX17" s="90"/>
      <c r="AY17" s="90"/>
      <c r="AZ17" s="90"/>
      <c r="BA17" s="90"/>
      <c r="BB17" s="90"/>
      <c r="BC17" s="90"/>
      <c r="BD17" s="90"/>
      <c r="BE17" s="61"/>
      <c r="BF17" s="22">
        <f t="shared" si="2"/>
        <v>117</v>
      </c>
      <c r="BG17" s="1"/>
    </row>
    <row r="18" spans="1:59" s="9" customFormat="1" ht="16.5">
      <c r="A18" s="783"/>
      <c r="B18" s="715"/>
      <c r="C18" s="709"/>
      <c r="D18" s="61" t="s">
        <v>102</v>
      </c>
      <c r="E18" s="83">
        <v>1</v>
      </c>
      <c r="F18" s="83">
        <v>1</v>
      </c>
      <c r="G18" s="83">
        <v>1</v>
      </c>
      <c r="H18" s="83">
        <v>1</v>
      </c>
      <c r="I18" s="83">
        <v>1</v>
      </c>
      <c r="J18" s="83">
        <v>1</v>
      </c>
      <c r="K18" s="83"/>
      <c r="L18" s="83">
        <v>1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606">
        <v>0</v>
      </c>
      <c r="W18" s="606">
        <v>0</v>
      </c>
      <c r="X18" s="52">
        <v>1</v>
      </c>
      <c r="Y18" s="52">
        <v>1</v>
      </c>
      <c r="Z18" s="52">
        <v>1</v>
      </c>
      <c r="AA18" s="52">
        <v>1</v>
      </c>
      <c r="AB18" s="52">
        <v>1</v>
      </c>
      <c r="AC18" s="52">
        <v>1</v>
      </c>
      <c r="AD18" s="52">
        <v>1</v>
      </c>
      <c r="AE18" s="52">
        <v>1</v>
      </c>
      <c r="AF18" s="52">
        <v>1</v>
      </c>
      <c r="AG18" s="52">
        <v>1</v>
      </c>
      <c r="AH18" s="52">
        <v>1</v>
      </c>
      <c r="AI18" s="52">
        <v>1</v>
      </c>
      <c r="AJ18" s="52">
        <v>1</v>
      </c>
      <c r="AK18" s="52">
        <v>1</v>
      </c>
      <c r="AL18" s="52">
        <v>1</v>
      </c>
      <c r="AM18" s="52">
        <v>1</v>
      </c>
      <c r="AN18" s="52">
        <v>1</v>
      </c>
      <c r="AO18" s="52">
        <v>1</v>
      </c>
      <c r="AP18" s="52">
        <v>1</v>
      </c>
      <c r="AQ18" s="52">
        <v>1</v>
      </c>
      <c r="AR18" s="52">
        <v>1</v>
      </c>
      <c r="AS18" s="52">
        <v>1</v>
      </c>
      <c r="AT18" s="88"/>
      <c r="AU18" s="88"/>
      <c r="AV18" s="606">
        <v>0</v>
      </c>
      <c r="AW18" s="90"/>
      <c r="AX18" s="90"/>
      <c r="AY18" s="90"/>
      <c r="AZ18" s="90"/>
      <c r="BA18" s="90"/>
      <c r="BB18" s="90"/>
      <c r="BC18" s="90"/>
      <c r="BD18" s="90"/>
      <c r="BE18" s="61"/>
      <c r="BF18" s="22">
        <f t="shared" si="2"/>
        <v>38</v>
      </c>
      <c r="BG18" s="1"/>
    </row>
    <row r="19" spans="1:59" s="9" customFormat="1" ht="9.75" customHeight="1">
      <c r="A19" s="783"/>
      <c r="B19" s="757" t="s">
        <v>29</v>
      </c>
      <c r="C19" s="708" t="s">
        <v>30</v>
      </c>
      <c r="D19" s="61" t="s">
        <v>101</v>
      </c>
      <c r="E19" s="83">
        <v>2</v>
      </c>
      <c r="F19" s="83">
        <v>2</v>
      </c>
      <c r="G19" s="83">
        <v>2</v>
      </c>
      <c r="H19" s="83">
        <v>2</v>
      </c>
      <c r="I19" s="83">
        <v>2</v>
      </c>
      <c r="J19" s="83">
        <v>2</v>
      </c>
      <c r="K19" s="83">
        <v>2</v>
      </c>
      <c r="L19" s="83">
        <v>2</v>
      </c>
      <c r="M19" s="83">
        <v>2</v>
      </c>
      <c r="N19" s="83">
        <v>2</v>
      </c>
      <c r="O19" s="83">
        <v>2</v>
      </c>
      <c r="P19" s="83">
        <v>2</v>
      </c>
      <c r="Q19" s="83">
        <v>2</v>
      </c>
      <c r="R19" s="83">
        <v>2</v>
      </c>
      <c r="S19" s="83">
        <v>2</v>
      </c>
      <c r="T19" s="83">
        <v>2</v>
      </c>
      <c r="U19" s="83">
        <v>2</v>
      </c>
      <c r="V19" s="606">
        <v>0</v>
      </c>
      <c r="W19" s="606">
        <v>0</v>
      </c>
      <c r="X19" s="84">
        <v>2</v>
      </c>
      <c r="Y19" s="84">
        <v>2</v>
      </c>
      <c r="Z19" s="84">
        <v>2</v>
      </c>
      <c r="AA19" s="84">
        <v>2</v>
      </c>
      <c r="AB19" s="84">
        <v>2</v>
      </c>
      <c r="AC19" s="84">
        <v>2</v>
      </c>
      <c r="AD19" s="84">
        <v>2</v>
      </c>
      <c r="AE19" s="84">
        <v>2</v>
      </c>
      <c r="AF19" s="84">
        <v>2</v>
      </c>
      <c r="AG19" s="84">
        <v>2</v>
      </c>
      <c r="AH19" s="84">
        <v>2</v>
      </c>
      <c r="AI19" s="84">
        <v>2</v>
      </c>
      <c r="AJ19" s="84">
        <v>2</v>
      </c>
      <c r="AK19" s="84">
        <v>2</v>
      </c>
      <c r="AL19" s="84">
        <v>2</v>
      </c>
      <c r="AM19" s="84">
        <v>2</v>
      </c>
      <c r="AN19" s="84">
        <v>2</v>
      </c>
      <c r="AO19" s="84">
        <v>2</v>
      </c>
      <c r="AP19" s="84">
        <v>2</v>
      </c>
      <c r="AQ19" s="84">
        <v>2</v>
      </c>
      <c r="AR19" s="84">
        <v>2</v>
      </c>
      <c r="AS19" s="84">
        <v>2</v>
      </c>
      <c r="AT19" s="88"/>
      <c r="AU19" s="88"/>
      <c r="AV19" s="606">
        <v>0</v>
      </c>
      <c r="AW19" s="90"/>
      <c r="AX19" s="90"/>
      <c r="AY19" s="90"/>
      <c r="AZ19" s="90"/>
      <c r="BA19" s="90"/>
      <c r="BB19" s="90"/>
      <c r="BC19" s="90"/>
      <c r="BD19" s="90"/>
      <c r="BE19" s="61"/>
      <c r="BF19" s="22">
        <f t="shared" si="2"/>
        <v>78</v>
      </c>
      <c r="BG19" s="1"/>
    </row>
    <row r="20" spans="1:59" s="9" customFormat="1" ht="9.75" customHeight="1">
      <c r="A20" s="783"/>
      <c r="B20" s="758"/>
      <c r="C20" s="709"/>
      <c r="D20" s="61" t="s">
        <v>102</v>
      </c>
      <c r="E20" s="83">
        <v>0.5</v>
      </c>
      <c r="F20" s="83">
        <v>0.5</v>
      </c>
      <c r="G20" s="83">
        <v>0.5</v>
      </c>
      <c r="H20" s="83">
        <v>0.5</v>
      </c>
      <c r="I20" s="83">
        <v>0.5</v>
      </c>
      <c r="J20" s="83">
        <v>0.5</v>
      </c>
      <c r="K20" s="83">
        <v>0.5</v>
      </c>
      <c r="L20" s="83">
        <v>0.5</v>
      </c>
      <c r="M20" s="83">
        <v>0.5</v>
      </c>
      <c r="N20" s="83">
        <v>0.5</v>
      </c>
      <c r="O20" s="83">
        <v>0.5</v>
      </c>
      <c r="P20" s="83">
        <v>0.5</v>
      </c>
      <c r="Q20" s="83">
        <v>0.5</v>
      </c>
      <c r="R20" s="83">
        <v>0.5</v>
      </c>
      <c r="S20" s="83">
        <v>0.5</v>
      </c>
      <c r="T20" s="83">
        <v>0.5</v>
      </c>
      <c r="U20" s="83">
        <v>0.5</v>
      </c>
      <c r="V20" s="606">
        <v>0</v>
      </c>
      <c r="W20" s="606">
        <v>0</v>
      </c>
      <c r="X20" s="83">
        <v>0.5</v>
      </c>
      <c r="Y20" s="83">
        <v>0.5</v>
      </c>
      <c r="Z20" s="83">
        <v>0.5</v>
      </c>
      <c r="AA20" s="83">
        <v>0.5</v>
      </c>
      <c r="AB20" s="83">
        <v>0.5</v>
      </c>
      <c r="AC20" s="83">
        <v>0.5</v>
      </c>
      <c r="AD20" s="83">
        <v>0.5</v>
      </c>
      <c r="AE20" s="83">
        <v>1</v>
      </c>
      <c r="AF20" s="83">
        <v>1</v>
      </c>
      <c r="AG20" s="83">
        <v>1</v>
      </c>
      <c r="AH20" s="83">
        <v>1</v>
      </c>
      <c r="AI20" s="83">
        <v>1</v>
      </c>
      <c r="AJ20" s="83">
        <v>1</v>
      </c>
      <c r="AK20" s="83">
        <v>1</v>
      </c>
      <c r="AL20" s="83">
        <v>1</v>
      </c>
      <c r="AM20" s="83">
        <v>1</v>
      </c>
      <c r="AN20" s="83">
        <v>1</v>
      </c>
      <c r="AO20" s="83">
        <v>1</v>
      </c>
      <c r="AP20" s="83">
        <v>1</v>
      </c>
      <c r="AQ20" s="83">
        <v>1</v>
      </c>
      <c r="AR20" s="83">
        <v>1</v>
      </c>
      <c r="AS20" s="83">
        <v>1</v>
      </c>
      <c r="AT20" s="88"/>
      <c r="AU20" s="88"/>
      <c r="AV20" s="606">
        <v>0</v>
      </c>
      <c r="AW20" s="90"/>
      <c r="AX20" s="90"/>
      <c r="AY20" s="90"/>
      <c r="AZ20" s="90"/>
      <c r="BA20" s="90"/>
      <c r="BB20" s="90"/>
      <c r="BC20" s="90"/>
      <c r="BD20" s="90"/>
      <c r="BE20" s="61"/>
      <c r="BF20" s="22">
        <f t="shared" si="2"/>
        <v>27</v>
      </c>
      <c r="BG20" s="1"/>
    </row>
    <row r="21" spans="1:59" s="9" customFormat="1" ht="9.75" customHeight="1">
      <c r="A21" s="783"/>
      <c r="B21" s="757" t="s">
        <v>31</v>
      </c>
      <c r="C21" s="708" t="s">
        <v>32</v>
      </c>
      <c r="D21" s="61" t="s">
        <v>101</v>
      </c>
      <c r="E21" s="83">
        <v>2</v>
      </c>
      <c r="F21" s="83">
        <v>2</v>
      </c>
      <c r="G21" s="83">
        <v>2</v>
      </c>
      <c r="H21" s="83">
        <v>2</v>
      </c>
      <c r="I21" s="83">
        <v>2</v>
      </c>
      <c r="J21" s="83">
        <v>2</v>
      </c>
      <c r="K21" s="83">
        <v>2</v>
      </c>
      <c r="L21" s="83">
        <v>2</v>
      </c>
      <c r="M21" s="83">
        <v>2</v>
      </c>
      <c r="N21" s="83">
        <v>2</v>
      </c>
      <c r="O21" s="83">
        <v>2</v>
      </c>
      <c r="P21" s="83">
        <v>2</v>
      </c>
      <c r="Q21" s="83">
        <v>2</v>
      </c>
      <c r="R21" s="83">
        <v>2</v>
      </c>
      <c r="S21" s="83">
        <v>2</v>
      </c>
      <c r="T21" s="83">
        <v>2</v>
      </c>
      <c r="U21" s="83">
        <v>2</v>
      </c>
      <c r="V21" s="606">
        <v>0</v>
      </c>
      <c r="W21" s="606">
        <v>0</v>
      </c>
      <c r="X21" s="84">
        <v>2</v>
      </c>
      <c r="Y21" s="84">
        <v>2</v>
      </c>
      <c r="Z21" s="84">
        <v>2</v>
      </c>
      <c r="AA21" s="84">
        <v>2</v>
      </c>
      <c r="AB21" s="84">
        <v>2</v>
      </c>
      <c r="AC21" s="84">
        <v>2</v>
      </c>
      <c r="AD21" s="84">
        <v>2</v>
      </c>
      <c r="AE21" s="84">
        <v>2</v>
      </c>
      <c r="AF21" s="84">
        <v>2</v>
      </c>
      <c r="AG21" s="84">
        <v>2</v>
      </c>
      <c r="AH21" s="84">
        <v>2</v>
      </c>
      <c r="AI21" s="84">
        <v>2</v>
      </c>
      <c r="AJ21" s="84">
        <v>2</v>
      </c>
      <c r="AK21" s="84">
        <v>2</v>
      </c>
      <c r="AL21" s="84">
        <v>2</v>
      </c>
      <c r="AM21" s="84">
        <v>2</v>
      </c>
      <c r="AN21" s="84">
        <v>2</v>
      </c>
      <c r="AO21" s="84">
        <v>2</v>
      </c>
      <c r="AP21" s="84">
        <v>2</v>
      </c>
      <c r="AQ21" s="84">
        <v>2</v>
      </c>
      <c r="AR21" s="84">
        <v>2</v>
      </c>
      <c r="AS21" s="84">
        <v>2</v>
      </c>
      <c r="AT21" s="88"/>
      <c r="AU21" s="88"/>
      <c r="AV21" s="606">
        <v>0</v>
      </c>
      <c r="AW21" s="90"/>
      <c r="AX21" s="90"/>
      <c r="AY21" s="90"/>
      <c r="AZ21" s="90"/>
      <c r="BA21" s="90"/>
      <c r="BB21" s="90"/>
      <c r="BC21" s="90"/>
      <c r="BD21" s="90"/>
      <c r="BE21" s="61"/>
      <c r="BF21" s="22">
        <f t="shared" si="2"/>
        <v>78</v>
      </c>
      <c r="BG21" s="1"/>
    </row>
    <row r="22" spans="1:59" s="9" customFormat="1" ht="9.75" customHeight="1">
      <c r="A22" s="783"/>
      <c r="B22" s="758"/>
      <c r="C22" s="709"/>
      <c r="D22" s="61" t="s">
        <v>102</v>
      </c>
      <c r="E22" s="83">
        <v>0.5</v>
      </c>
      <c r="F22" s="83">
        <v>0.5</v>
      </c>
      <c r="G22" s="83">
        <v>0.5</v>
      </c>
      <c r="H22" s="83">
        <v>0.5</v>
      </c>
      <c r="I22" s="83">
        <v>0.5</v>
      </c>
      <c r="J22" s="83">
        <v>0.5</v>
      </c>
      <c r="K22" s="83">
        <v>0.5</v>
      </c>
      <c r="L22" s="83">
        <v>0.5</v>
      </c>
      <c r="M22" s="83">
        <v>0.5</v>
      </c>
      <c r="N22" s="83">
        <v>0.5</v>
      </c>
      <c r="O22" s="83">
        <v>0.5</v>
      </c>
      <c r="P22" s="83">
        <v>0.5</v>
      </c>
      <c r="Q22" s="83">
        <v>0.5</v>
      </c>
      <c r="R22" s="83">
        <v>0.5</v>
      </c>
      <c r="S22" s="83">
        <v>0.5</v>
      </c>
      <c r="T22" s="83">
        <v>0.5</v>
      </c>
      <c r="U22" s="83">
        <v>0.5</v>
      </c>
      <c r="V22" s="606">
        <v>0</v>
      </c>
      <c r="W22" s="606">
        <v>0</v>
      </c>
      <c r="X22" s="83">
        <v>0.5</v>
      </c>
      <c r="Y22" s="83">
        <v>0.5</v>
      </c>
      <c r="Z22" s="83">
        <v>0.5</v>
      </c>
      <c r="AA22" s="83">
        <v>0.5</v>
      </c>
      <c r="AB22" s="83">
        <v>0.5</v>
      </c>
      <c r="AC22" s="83">
        <v>0.5</v>
      </c>
      <c r="AD22" s="83">
        <v>0.5</v>
      </c>
      <c r="AE22" s="83">
        <v>1</v>
      </c>
      <c r="AF22" s="83">
        <v>1</v>
      </c>
      <c r="AG22" s="83">
        <v>1</v>
      </c>
      <c r="AH22" s="83">
        <v>1</v>
      </c>
      <c r="AI22" s="83">
        <v>1</v>
      </c>
      <c r="AJ22" s="83">
        <v>1</v>
      </c>
      <c r="AK22" s="83">
        <v>1</v>
      </c>
      <c r="AL22" s="83">
        <v>1</v>
      </c>
      <c r="AM22" s="83">
        <v>1</v>
      </c>
      <c r="AN22" s="83">
        <v>1</v>
      </c>
      <c r="AO22" s="83">
        <v>1</v>
      </c>
      <c r="AP22" s="83">
        <v>1</v>
      </c>
      <c r="AQ22" s="83">
        <v>1</v>
      </c>
      <c r="AR22" s="83">
        <v>1</v>
      </c>
      <c r="AS22" s="83">
        <v>1</v>
      </c>
      <c r="AT22" s="88"/>
      <c r="AU22" s="88"/>
      <c r="AV22" s="606">
        <v>0</v>
      </c>
      <c r="AW22" s="90"/>
      <c r="AX22" s="90"/>
      <c r="AY22" s="90"/>
      <c r="AZ22" s="90"/>
      <c r="BA22" s="90"/>
      <c r="BB22" s="90"/>
      <c r="BC22" s="90"/>
      <c r="BD22" s="90"/>
      <c r="BE22" s="61"/>
      <c r="BF22" s="22">
        <f t="shared" si="2"/>
        <v>27</v>
      </c>
      <c r="BG22" s="1"/>
    </row>
    <row r="23" spans="1:59" s="9" customFormat="1" ht="9.75" customHeight="1">
      <c r="A23" s="783"/>
      <c r="B23" s="757" t="s">
        <v>49</v>
      </c>
      <c r="C23" s="708" t="s">
        <v>103</v>
      </c>
      <c r="D23" s="61" t="s">
        <v>101</v>
      </c>
      <c r="E23" s="83">
        <v>2</v>
      </c>
      <c r="F23" s="83">
        <v>2</v>
      </c>
      <c r="G23" s="83">
        <v>2</v>
      </c>
      <c r="H23" s="83">
        <v>2</v>
      </c>
      <c r="I23" s="83">
        <v>2</v>
      </c>
      <c r="J23" s="83">
        <v>2</v>
      </c>
      <c r="K23" s="83">
        <v>2</v>
      </c>
      <c r="L23" s="83">
        <v>2</v>
      </c>
      <c r="M23" s="83">
        <v>2</v>
      </c>
      <c r="N23" s="83">
        <v>2</v>
      </c>
      <c r="O23" s="83">
        <v>2</v>
      </c>
      <c r="P23" s="83">
        <v>2</v>
      </c>
      <c r="Q23" s="83">
        <v>2</v>
      </c>
      <c r="R23" s="83">
        <v>2</v>
      </c>
      <c r="S23" s="83">
        <v>2</v>
      </c>
      <c r="T23" s="83">
        <v>2</v>
      </c>
      <c r="U23" s="83">
        <v>2</v>
      </c>
      <c r="V23" s="606">
        <v>0</v>
      </c>
      <c r="W23" s="606">
        <v>0</v>
      </c>
      <c r="X23" s="84">
        <v>1</v>
      </c>
      <c r="Y23" s="84">
        <v>1</v>
      </c>
      <c r="Z23" s="84">
        <v>1</v>
      </c>
      <c r="AA23" s="84">
        <v>1</v>
      </c>
      <c r="AB23" s="84">
        <v>1</v>
      </c>
      <c r="AC23" s="84">
        <v>1</v>
      </c>
      <c r="AD23" s="84">
        <v>1</v>
      </c>
      <c r="AE23" s="84">
        <v>1</v>
      </c>
      <c r="AF23" s="84">
        <v>2</v>
      </c>
      <c r="AG23" s="84">
        <v>2</v>
      </c>
      <c r="AH23" s="84">
        <v>2</v>
      </c>
      <c r="AI23" s="84">
        <v>2</v>
      </c>
      <c r="AJ23" s="84">
        <v>2</v>
      </c>
      <c r="AK23" s="84">
        <v>2</v>
      </c>
      <c r="AL23" s="84">
        <v>2</v>
      </c>
      <c r="AM23" s="84">
        <v>2</v>
      </c>
      <c r="AN23" s="84">
        <v>2</v>
      </c>
      <c r="AO23" s="84">
        <v>2</v>
      </c>
      <c r="AP23" s="84">
        <v>2</v>
      </c>
      <c r="AQ23" s="84">
        <v>2</v>
      </c>
      <c r="AR23" s="84">
        <v>2</v>
      </c>
      <c r="AS23" s="84">
        <v>2</v>
      </c>
      <c r="AT23" s="88"/>
      <c r="AU23" s="88"/>
      <c r="AV23" s="606">
        <v>0</v>
      </c>
      <c r="AW23" s="90"/>
      <c r="AX23" s="90"/>
      <c r="AY23" s="90"/>
      <c r="AZ23" s="90"/>
      <c r="BA23" s="90"/>
      <c r="BB23" s="90"/>
      <c r="BC23" s="90"/>
      <c r="BD23" s="90"/>
      <c r="BE23" s="61"/>
      <c r="BF23" s="22">
        <f t="shared" si="2"/>
        <v>70</v>
      </c>
      <c r="BG23" s="1"/>
    </row>
    <row r="24" spans="1:59" s="9" customFormat="1" ht="16.5">
      <c r="A24" s="783"/>
      <c r="B24" s="758"/>
      <c r="C24" s="709"/>
      <c r="D24" s="61" t="s">
        <v>102</v>
      </c>
      <c r="E24" s="83">
        <v>0.5</v>
      </c>
      <c r="F24" s="83">
        <v>0.5</v>
      </c>
      <c r="G24" s="83">
        <v>0.5</v>
      </c>
      <c r="H24" s="83">
        <v>0.5</v>
      </c>
      <c r="I24" s="83">
        <v>0.5</v>
      </c>
      <c r="J24" s="83">
        <v>0.5</v>
      </c>
      <c r="K24" s="83">
        <v>0.5</v>
      </c>
      <c r="L24" s="83">
        <v>0.5</v>
      </c>
      <c r="M24" s="83">
        <v>0.5</v>
      </c>
      <c r="N24" s="83">
        <v>0.5</v>
      </c>
      <c r="O24" s="83">
        <v>0.5</v>
      </c>
      <c r="P24" s="83">
        <v>0.5</v>
      </c>
      <c r="Q24" s="83">
        <v>0.5</v>
      </c>
      <c r="R24" s="83">
        <v>0.5</v>
      </c>
      <c r="S24" s="83">
        <v>0.5</v>
      </c>
      <c r="T24" s="83">
        <v>0.5</v>
      </c>
      <c r="U24" s="83">
        <v>0.5</v>
      </c>
      <c r="V24" s="606">
        <v>0</v>
      </c>
      <c r="W24" s="606">
        <v>0</v>
      </c>
      <c r="X24" s="83">
        <v>0.5</v>
      </c>
      <c r="Y24" s="83">
        <v>1</v>
      </c>
      <c r="Z24" s="83">
        <v>1</v>
      </c>
      <c r="AA24" s="83">
        <v>1</v>
      </c>
      <c r="AB24" s="83">
        <v>1</v>
      </c>
      <c r="AC24" s="83">
        <v>1</v>
      </c>
      <c r="AD24" s="83">
        <v>1</v>
      </c>
      <c r="AE24" s="83">
        <v>1</v>
      </c>
      <c r="AF24" s="83">
        <v>1</v>
      </c>
      <c r="AG24" s="83">
        <v>1</v>
      </c>
      <c r="AH24" s="83">
        <v>1</v>
      </c>
      <c r="AI24" s="83">
        <v>1</v>
      </c>
      <c r="AJ24" s="83">
        <v>1</v>
      </c>
      <c r="AK24" s="83">
        <v>1</v>
      </c>
      <c r="AL24" s="83">
        <v>1</v>
      </c>
      <c r="AM24" s="83">
        <v>1</v>
      </c>
      <c r="AN24" s="83">
        <v>1</v>
      </c>
      <c r="AO24" s="83">
        <v>1</v>
      </c>
      <c r="AP24" s="83">
        <v>1</v>
      </c>
      <c r="AQ24" s="83">
        <v>1</v>
      </c>
      <c r="AR24" s="83">
        <v>1</v>
      </c>
      <c r="AS24" s="83">
        <v>1</v>
      </c>
      <c r="AT24" s="88"/>
      <c r="AU24" s="88"/>
      <c r="AV24" s="606">
        <v>0</v>
      </c>
      <c r="AW24" s="90"/>
      <c r="AX24" s="90"/>
      <c r="AY24" s="90"/>
      <c r="AZ24" s="90"/>
      <c r="BA24" s="90"/>
      <c r="BB24" s="90"/>
      <c r="BC24" s="90"/>
      <c r="BD24" s="90"/>
      <c r="BE24" s="61"/>
      <c r="BF24" s="22">
        <f t="shared" si="2"/>
        <v>30</v>
      </c>
      <c r="BG24" s="1"/>
    </row>
    <row r="25" spans="1:59" s="9" customFormat="1" ht="9.75" customHeight="1">
      <c r="A25" s="783"/>
      <c r="B25" s="757" t="s">
        <v>50</v>
      </c>
      <c r="C25" s="708" t="s">
        <v>33</v>
      </c>
      <c r="D25" s="61" t="s">
        <v>101</v>
      </c>
      <c r="E25" s="83">
        <v>3</v>
      </c>
      <c r="F25" s="83">
        <v>3</v>
      </c>
      <c r="G25" s="83">
        <v>3</v>
      </c>
      <c r="H25" s="83">
        <v>3</v>
      </c>
      <c r="I25" s="83">
        <v>3</v>
      </c>
      <c r="J25" s="83">
        <v>3</v>
      </c>
      <c r="K25" s="83">
        <v>3</v>
      </c>
      <c r="L25" s="83">
        <v>3</v>
      </c>
      <c r="M25" s="83">
        <v>3</v>
      </c>
      <c r="N25" s="83">
        <v>3</v>
      </c>
      <c r="O25" s="83">
        <v>3</v>
      </c>
      <c r="P25" s="83">
        <v>3</v>
      </c>
      <c r="Q25" s="83">
        <v>3</v>
      </c>
      <c r="R25" s="83">
        <v>3</v>
      </c>
      <c r="S25" s="83">
        <v>3</v>
      </c>
      <c r="T25" s="83">
        <v>3</v>
      </c>
      <c r="U25" s="83">
        <v>3</v>
      </c>
      <c r="V25" s="606">
        <v>0</v>
      </c>
      <c r="W25" s="606">
        <v>0</v>
      </c>
      <c r="X25" s="84">
        <v>3</v>
      </c>
      <c r="Y25" s="84">
        <v>3</v>
      </c>
      <c r="Z25" s="84">
        <v>3</v>
      </c>
      <c r="AA25" s="84">
        <v>3</v>
      </c>
      <c r="AB25" s="84">
        <v>3</v>
      </c>
      <c r="AC25" s="84">
        <v>3</v>
      </c>
      <c r="AD25" s="84">
        <v>3</v>
      </c>
      <c r="AE25" s="84">
        <v>3</v>
      </c>
      <c r="AF25" s="84">
        <v>3</v>
      </c>
      <c r="AG25" s="84">
        <v>3</v>
      </c>
      <c r="AH25" s="84">
        <v>3</v>
      </c>
      <c r="AI25" s="84">
        <v>3</v>
      </c>
      <c r="AJ25" s="84">
        <v>3</v>
      </c>
      <c r="AK25" s="84">
        <v>3</v>
      </c>
      <c r="AL25" s="84">
        <v>3</v>
      </c>
      <c r="AM25" s="84">
        <v>3</v>
      </c>
      <c r="AN25" s="84">
        <v>3</v>
      </c>
      <c r="AO25" s="84">
        <v>3</v>
      </c>
      <c r="AP25" s="84">
        <v>3</v>
      </c>
      <c r="AQ25" s="84">
        <v>3</v>
      </c>
      <c r="AR25" s="84">
        <v>3</v>
      </c>
      <c r="AS25" s="84">
        <v>3</v>
      </c>
      <c r="AT25" s="88"/>
      <c r="AU25" s="88"/>
      <c r="AV25" s="606">
        <v>0</v>
      </c>
      <c r="AW25" s="90"/>
      <c r="AX25" s="90"/>
      <c r="AY25" s="90"/>
      <c r="AZ25" s="90"/>
      <c r="BA25" s="90"/>
      <c r="BB25" s="90"/>
      <c r="BC25" s="90"/>
      <c r="BD25" s="90"/>
      <c r="BE25" s="61"/>
      <c r="BF25" s="22">
        <f t="shared" si="2"/>
        <v>117</v>
      </c>
      <c r="BG25" s="1"/>
    </row>
    <row r="26" spans="1:59" s="9" customFormat="1" ht="9.75" customHeight="1">
      <c r="A26" s="783"/>
      <c r="B26" s="758"/>
      <c r="C26" s="709"/>
      <c r="D26" s="61" t="s">
        <v>102</v>
      </c>
      <c r="E26" s="83">
        <v>2</v>
      </c>
      <c r="F26" s="83">
        <v>2</v>
      </c>
      <c r="G26" s="83">
        <v>2</v>
      </c>
      <c r="H26" s="83">
        <v>2</v>
      </c>
      <c r="I26" s="83">
        <v>2</v>
      </c>
      <c r="J26" s="83">
        <v>2</v>
      </c>
      <c r="K26" s="83">
        <v>2</v>
      </c>
      <c r="L26" s="83">
        <v>2</v>
      </c>
      <c r="M26" s="83">
        <v>2</v>
      </c>
      <c r="N26" s="83">
        <v>2</v>
      </c>
      <c r="O26" s="83">
        <v>2</v>
      </c>
      <c r="P26" s="83">
        <v>2</v>
      </c>
      <c r="Q26" s="83">
        <v>2</v>
      </c>
      <c r="R26" s="83">
        <v>2</v>
      </c>
      <c r="S26" s="83">
        <v>2</v>
      </c>
      <c r="T26" s="83">
        <v>2</v>
      </c>
      <c r="U26" s="83">
        <v>2</v>
      </c>
      <c r="V26" s="89">
        <v>0</v>
      </c>
      <c r="W26" s="89">
        <v>0</v>
      </c>
      <c r="X26" s="83">
        <v>2</v>
      </c>
      <c r="Y26" s="83">
        <v>2</v>
      </c>
      <c r="Z26" s="83">
        <v>2</v>
      </c>
      <c r="AA26" s="83">
        <v>2</v>
      </c>
      <c r="AB26" s="83">
        <v>2</v>
      </c>
      <c r="AC26" s="83">
        <v>2</v>
      </c>
      <c r="AD26" s="83">
        <v>2</v>
      </c>
      <c r="AE26" s="83">
        <v>2</v>
      </c>
      <c r="AF26" s="83">
        <v>2</v>
      </c>
      <c r="AG26" s="83">
        <v>2</v>
      </c>
      <c r="AH26" s="83">
        <v>2</v>
      </c>
      <c r="AI26" s="83">
        <v>2</v>
      </c>
      <c r="AJ26" s="83">
        <v>2</v>
      </c>
      <c r="AK26" s="83">
        <v>2</v>
      </c>
      <c r="AL26" s="83">
        <v>2</v>
      </c>
      <c r="AM26" s="83">
        <v>2</v>
      </c>
      <c r="AN26" s="83">
        <v>2</v>
      </c>
      <c r="AO26" s="83">
        <v>2</v>
      </c>
      <c r="AP26" s="83">
        <v>2</v>
      </c>
      <c r="AQ26" s="83">
        <v>2</v>
      </c>
      <c r="AR26" s="83">
        <v>2</v>
      </c>
      <c r="AS26" s="83">
        <v>2</v>
      </c>
      <c r="AT26" s="88"/>
      <c r="AU26" s="88"/>
      <c r="AV26" s="606">
        <v>0</v>
      </c>
      <c r="AW26" s="90"/>
      <c r="AX26" s="90"/>
      <c r="AY26" s="90"/>
      <c r="AZ26" s="90"/>
      <c r="BA26" s="90"/>
      <c r="BB26" s="90"/>
      <c r="BC26" s="90"/>
      <c r="BD26" s="90"/>
      <c r="BE26" s="61"/>
      <c r="BF26" s="22">
        <f t="shared" si="2"/>
        <v>78</v>
      </c>
      <c r="BG26" s="1"/>
    </row>
    <row r="27" spans="1:58" ht="19.5" customHeight="1">
      <c r="A27" s="783"/>
      <c r="B27" s="770" t="s">
        <v>51</v>
      </c>
      <c r="C27" s="765" t="s">
        <v>129</v>
      </c>
      <c r="D27" s="16" t="s">
        <v>101</v>
      </c>
      <c r="E27" s="85">
        <f>E29+E31+E33</f>
        <v>14</v>
      </c>
      <c r="F27" s="85">
        <f aca="true" t="shared" si="3" ref="F27:BE27">F29+F31+F33</f>
        <v>14</v>
      </c>
      <c r="G27" s="85">
        <f t="shared" si="3"/>
        <v>14</v>
      </c>
      <c r="H27" s="85">
        <f t="shared" si="3"/>
        <v>14</v>
      </c>
      <c r="I27" s="85">
        <f t="shared" si="3"/>
        <v>14</v>
      </c>
      <c r="J27" s="85">
        <f t="shared" si="3"/>
        <v>14</v>
      </c>
      <c r="K27" s="85">
        <f t="shared" si="3"/>
        <v>14</v>
      </c>
      <c r="L27" s="85">
        <f t="shared" si="3"/>
        <v>14</v>
      </c>
      <c r="M27" s="85">
        <f t="shared" si="3"/>
        <v>14</v>
      </c>
      <c r="N27" s="85">
        <f t="shared" si="3"/>
        <v>14</v>
      </c>
      <c r="O27" s="85">
        <f t="shared" si="3"/>
        <v>14</v>
      </c>
      <c r="P27" s="85">
        <f t="shared" si="3"/>
        <v>14</v>
      </c>
      <c r="Q27" s="85">
        <f t="shared" si="3"/>
        <v>14</v>
      </c>
      <c r="R27" s="85">
        <f t="shared" si="3"/>
        <v>14</v>
      </c>
      <c r="S27" s="85">
        <f t="shared" si="3"/>
        <v>14</v>
      </c>
      <c r="T27" s="85">
        <f t="shared" si="3"/>
        <v>14</v>
      </c>
      <c r="U27" s="85">
        <f t="shared" si="3"/>
        <v>14</v>
      </c>
      <c r="V27" s="89">
        <f t="shared" si="3"/>
        <v>0</v>
      </c>
      <c r="W27" s="89">
        <f t="shared" si="3"/>
        <v>0</v>
      </c>
      <c r="X27" s="85">
        <f t="shared" si="3"/>
        <v>15</v>
      </c>
      <c r="Y27" s="85">
        <f t="shared" si="3"/>
        <v>15</v>
      </c>
      <c r="Z27" s="85">
        <f t="shared" si="3"/>
        <v>15</v>
      </c>
      <c r="AA27" s="85">
        <f t="shared" si="3"/>
        <v>15</v>
      </c>
      <c r="AB27" s="85">
        <f t="shared" si="3"/>
        <v>15</v>
      </c>
      <c r="AC27" s="85">
        <f t="shared" si="3"/>
        <v>15</v>
      </c>
      <c r="AD27" s="85">
        <f t="shared" si="3"/>
        <v>15</v>
      </c>
      <c r="AE27" s="85">
        <f t="shared" si="3"/>
        <v>15</v>
      </c>
      <c r="AF27" s="85">
        <f t="shared" si="3"/>
        <v>14</v>
      </c>
      <c r="AG27" s="85">
        <f t="shared" si="3"/>
        <v>14</v>
      </c>
      <c r="AH27" s="85">
        <f t="shared" si="3"/>
        <v>14</v>
      </c>
      <c r="AI27" s="85">
        <f t="shared" si="3"/>
        <v>14</v>
      </c>
      <c r="AJ27" s="85">
        <f t="shared" si="3"/>
        <v>14</v>
      </c>
      <c r="AK27" s="85">
        <f t="shared" si="3"/>
        <v>14</v>
      </c>
      <c r="AL27" s="85">
        <f t="shared" si="3"/>
        <v>14</v>
      </c>
      <c r="AM27" s="85">
        <f t="shared" si="3"/>
        <v>14</v>
      </c>
      <c r="AN27" s="85">
        <f t="shared" si="3"/>
        <v>14</v>
      </c>
      <c r="AO27" s="85">
        <f t="shared" si="3"/>
        <v>14</v>
      </c>
      <c r="AP27" s="85">
        <f t="shared" si="3"/>
        <v>14</v>
      </c>
      <c r="AQ27" s="85">
        <f t="shared" si="3"/>
        <v>14</v>
      </c>
      <c r="AR27" s="85">
        <f t="shared" si="3"/>
        <v>14</v>
      </c>
      <c r="AS27" s="85">
        <f t="shared" si="3"/>
        <v>14</v>
      </c>
      <c r="AT27" s="89">
        <f t="shared" si="3"/>
        <v>0</v>
      </c>
      <c r="AU27" s="89">
        <f t="shared" si="3"/>
        <v>0</v>
      </c>
      <c r="AV27" s="89">
        <f t="shared" si="3"/>
        <v>0</v>
      </c>
      <c r="AW27" s="89">
        <f t="shared" si="3"/>
        <v>0</v>
      </c>
      <c r="AX27" s="89">
        <f t="shared" si="3"/>
        <v>0</v>
      </c>
      <c r="AY27" s="89">
        <f t="shared" si="3"/>
        <v>0</v>
      </c>
      <c r="AZ27" s="89">
        <f t="shared" si="3"/>
        <v>0</v>
      </c>
      <c r="BA27" s="89">
        <f t="shared" si="3"/>
        <v>0</v>
      </c>
      <c r="BB27" s="89">
        <f t="shared" si="3"/>
        <v>0</v>
      </c>
      <c r="BC27" s="89">
        <f t="shared" si="3"/>
        <v>0</v>
      </c>
      <c r="BD27" s="89">
        <f t="shared" si="3"/>
        <v>0</v>
      </c>
      <c r="BE27" s="17">
        <f t="shared" si="3"/>
        <v>0</v>
      </c>
      <c r="BF27" s="17">
        <f t="shared" si="2"/>
        <v>554</v>
      </c>
    </row>
    <row r="28" spans="1:58" ht="16.5">
      <c r="A28" s="783"/>
      <c r="B28" s="770"/>
      <c r="C28" s="780"/>
      <c r="D28" s="16" t="s">
        <v>102</v>
      </c>
      <c r="E28" s="85">
        <f>E30+E32+E34</f>
        <v>6</v>
      </c>
      <c r="F28" s="85">
        <f aca="true" t="shared" si="4" ref="F28:BE28">F30+F32+F34</f>
        <v>6</v>
      </c>
      <c r="G28" s="85">
        <f t="shared" si="4"/>
        <v>6</v>
      </c>
      <c r="H28" s="85">
        <f t="shared" si="4"/>
        <v>6</v>
      </c>
      <c r="I28" s="85">
        <f t="shared" si="4"/>
        <v>6</v>
      </c>
      <c r="J28" s="85">
        <f t="shared" si="4"/>
        <v>4</v>
      </c>
      <c r="K28" s="85">
        <f t="shared" si="4"/>
        <v>5</v>
      </c>
      <c r="L28" s="85">
        <f t="shared" si="4"/>
        <v>4</v>
      </c>
      <c r="M28" s="85">
        <f t="shared" si="4"/>
        <v>5</v>
      </c>
      <c r="N28" s="85">
        <f t="shared" si="4"/>
        <v>4</v>
      </c>
      <c r="O28" s="85">
        <f t="shared" si="4"/>
        <v>5</v>
      </c>
      <c r="P28" s="85">
        <f t="shared" si="4"/>
        <v>4</v>
      </c>
      <c r="Q28" s="85">
        <f t="shared" si="4"/>
        <v>5</v>
      </c>
      <c r="R28" s="85">
        <f t="shared" si="4"/>
        <v>4</v>
      </c>
      <c r="S28" s="85">
        <f t="shared" si="4"/>
        <v>5</v>
      </c>
      <c r="T28" s="85">
        <f t="shared" si="4"/>
        <v>4</v>
      </c>
      <c r="U28" s="85">
        <f t="shared" si="4"/>
        <v>5</v>
      </c>
      <c r="V28" s="89">
        <f t="shared" si="4"/>
        <v>0</v>
      </c>
      <c r="W28" s="89">
        <f t="shared" si="4"/>
        <v>0</v>
      </c>
      <c r="X28" s="85">
        <f t="shared" si="4"/>
        <v>5</v>
      </c>
      <c r="Y28" s="85">
        <f t="shared" si="4"/>
        <v>4</v>
      </c>
      <c r="Z28" s="85">
        <f t="shared" si="4"/>
        <v>5</v>
      </c>
      <c r="AA28" s="85">
        <f t="shared" si="4"/>
        <v>4</v>
      </c>
      <c r="AB28" s="85">
        <f t="shared" si="4"/>
        <v>6</v>
      </c>
      <c r="AC28" s="85">
        <f t="shared" si="4"/>
        <v>4</v>
      </c>
      <c r="AD28" s="85">
        <f t="shared" si="4"/>
        <v>5</v>
      </c>
      <c r="AE28" s="85">
        <f t="shared" si="4"/>
        <v>4</v>
      </c>
      <c r="AF28" s="85">
        <f t="shared" si="4"/>
        <v>5</v>
      </c>
      <c r="AG28" s="85">
        <f t="shared" si="4"/>
        <v>4</v>
      </c>
      <c r="AH28" s="85">
        <f t="shared" si="4"/>
        <v>5</v>
      </c>
      <c r="AI28" s="85">
        <f t="shared" si="4"/>
        <v>4</v>
      </c>
      <c r="AJ28" s="85">
        <f t="shared" si="4"/>
        <v>5</v>
      </c>
      <c r="AK28" s="85">
        <f t="shared" si="4"/>
        <v>3</v>
      </c>
      <c r="AL28" s="85">
        <f t="shared" si="4"/>
        <v>3</v>
      </c>
      <c r="AM28" s="85">
        <f t="shared" si="4"/>
        <v>4</v>
      </c>
      <c r="AN28" s="85">
        <f t="shared" si="4"/>
        <v>5</v>
      </c>
      <c r="AO28" s="85">
        <f t="shared" si="4"/>
        <v>3</v>
      </c>
      <c r="AP28" s="85">
        <f t="shared" si="4"/>
        <v>5</v>
      </c>
      <c r="AQ28" s="85">
        <f t="shared" si="4"/>
        <v>4</v>
      </c>
      <c r="AR28" s="85">
        <f t="shared" si="4"/>
        <v>4</v>
      </c>
      <c r="AS28" s="85">
        <f t="shared" si="4"/>
        <v>5</v>
      </c>
      <c r="AT28" s="89">
        <f t="shared" si="4"/>
        <v>0</v>
      </c>
      <c r="AU28" s="89">
        <f t="shared" si="4"/>
        <v>0</v>
      </c>
      <c r="AV28" s="89">
        <f t="shared" si="4"/>
        <v>0</v>
      </c>
      <c r="AW28" s="89">
        <f t="shared" si="4"/>
        <v>0</v>
      </c>
      <c r="AX28" s="89">
        <f t="shared" si="4"/>
        <v>0</v>
      </c>
      <c r="AY28" s="89">
        <f t="shared" si="4"/>
        <v>0</v>
      </c>
      <c r="AZ28" s="89">
        <f t="shared" si="4"/>
        <v>0</v>
      </c>
      <c r="BA28" s="89">
        <f t="shared" si="4"/>
        <v>0</v>
      </c>
      <c r="BB28" s="89">
        <f t="shared" si="4"/>
        <v>0</v>
      </c>
      <c r="BC28" s="89">
        <f t="shared" si="4"/>
        <v>0</v>
      </c>
      <c r="BD28" s="89">
        <f t="shared" si="4"/>
        <v>0</v>
      </c>
      <c r="BE28" s="17">
        <f t="shared" si="4"/>
        <v>0</v>
      </c>
      <c r="BF28" s="17">
        <f t="shared" si="2"/>
        <v>180</v>
      </c>
    </row>
    <row r="29" spans="1:58" ht="9.75" customHeight="1">
      <c r="A29" s="783"/>
      <c r="B29" s="784" t="s">
        <v>124</v>
      </c>
      <c r="C29" s="785" t="s">
        <v>34</v>
      </c>
      <c r="D29" s="57" t="s">
        <v>101</v>
      </c>
      <c r="E29" s="83">
        <v>7</v>
      </c>
      <c r="F29" s="83">
        <v>7</v>
      </c>
      <c r="G29" s="83">
        <v>7</v>
      </c>
      <c r="H29" s="83">
        <v>7</v>
      </c>
      <c r="I29" s="83">
        <v>7</v>
      </c>
      <c r="J29" s="83">
        <v>7</v>
      </c>
      <c r="K29" s="83">
        <v>7</v>
      </c>
      <c r="L29" s="83">
        <v>7</v>
      </c>
      <c r="M29" s="83">
        <v>7</v>
      </c>
      <c r="N29" s="83">
        <v>7</v>
      </c>
      <c r="O29" s="83">
        <v>7</v>
      </c>
      <c r="P29" s="83">
        <v>7</v>
      </c>
      <c r="Q29" s="83">
        <v>7</v>
      </c>
      <c r="R29" s="83">
        <v>7</v>
      </c>
      <c r="S29" s="83">
        <v>7</v>
      </c>
      <c r="T29" s="83">
        <v>7</v>
      </c>
      <c r="U29" s="83">
        <v>7</v>
      </c>
      <c r="V29" s="606">
        <v>0</v>
      </c>
      <c r="W29" s="606">
        <v>0</v>
      </c>
      <c r="X29" s="86">
        <v>8</v>
      </c>
      <c r="Y29" s="86">
        <v>8</v>
      </c>
      <c r="Z29" s="86">
        <v>8</v>
      </c>
      <c r="AA29" s="86">
        <v>8</v>
      </c>
      <c r="AB29" s="86">
        <v>8</v>
      </c>
      <c r="AC29" s="86">
        <v>8</v>
      </c>
      <c r="AD29" s="86">
        <v>8</v>
      </c>
      <c r="AE29" s="86">
        <v>8</v>
      </c>
      <c r="AF29" s="86">
        <v>7</v>
      </c>
      <c r="AG29" s="86">
        <v>7</v>
      </c>
      <c r="AH29" s="86">
        <v>7</v>
      </c>
      <c r="AI29" s="86">
        <v>7</v>
      </c>
      <c r="AJ29" s="86">
        <v>7</v>
      </c>
      <c r="AK29" s="86">
        <v>8</v>
      </c>
      <c r="AL29" s="86">
        <v>8</v>
      </c>
      <c r="AM29" s="86">
        <v>8</v>
      </c>
      <c r="AN29" s="86">
        <v>8</v>
      </c>
      <c r="AO29" s="86">
        <v>8</v>
      </c>
      <c r="AP29" s="86">
        <v>8</v>
      </c>
      <c r="AQ29" s="86">
        <v>8</v>
      </c>
      <c r="AR29" s="86">
        <v>8</v>
      </c>
      <c r="AS29" s="86">
        <v>8</v>
      </c>
      <c r="AT29" s="88"/>
      <c r="AU29" s="88"/>
      <c r="AV29" s="606">
        <v>0</v>
      </c>
      <c r="AW29" s="88"/>
      <c r="AX29" s="88"/>
      <c r="AY29" s="88"/>
      <c r="AZ29" s="88"/>
      <c r="BA29" s="88"/>
      <c r="BB29" s="88"/>
      <c r="BC29" s="88"/>
      <c r="BD29" s="88"/>
      <c r="BE29" s="57"/>
      <c r="BF29" s="22">
        <f t="shared" si="2"/>
        <v>290</v>
      </c>
    </row>
    <row r="30" spans="1:58" ht="9.75" customHeight="1">
      <c r="A30" s="783"/>
      <c r="B30" s="784"/>
      <c r="C30" s="785"/>
      <c r="D30" s="57" t="s">
        <v>102</v>
      </c>
      <c r="E30" s="83">
        <v>3</v>
      </c>
      <c r="F30" s="83">
        <v>3</v>
      </c>
      <c r="G30" s="83">
        <v>3</v>
      </c>
      <c r="H30" s="83">
        <v>3</v>
      </c>
      <c r="I30" s="83">
        <v>3</v>
      </c>
      <c r="J30" s="83">
        <v>2</v>
      </c>
      <c r="K30" s="83">
        <v>2</v>
      </c>
      <c r="L30" s="83">
        <v>2</v>
      </c>
      <c r="M30" s="83">
        <v>2</v>
      </c>
      <c r="N30" s="83">
        <v>2</v>
      </c>
      <c r="O30" s="83">
        <v>2</v>
      </c>
      <c r="P30" s="83">
        <v>2</v>
      </c>
      <c r="Q30" s="83">
        <v>2</v>
      </c>
      <c r="R30" s="83">
        <v>2</v>
      </c>
      <c r="S30" s="83">
        <v>2</v>
      </c>
      <c r="T30" s="83">
        <v>2</v>
      </c>
      <c r="U30" s="83">
        <v>2</v>
      </c>
      <c r="V30" s="606">
        <v>0</v>
      </c>
      <c r="W30" s="606">
        <v>0</v>
      </c>
      <c r="X30" s="84">
        <v>2</v>
      </c>
      <c r="Y30" s="84">
        <v>2</v>
      </c>
      <c r="Z30" s="84">
        <v>2</v>
      </c>
      <c r="AA30" s="84">
        <v>2</v>
      </c>
      <c r="AB30" s="84">
        <v>2</v>
      </c>
      <c r="AC30" s="84">
        <v>2</v>
      </c>
      <c r="AD30" s="84">
        <v>2</v>
      </c>
      <c r="AE30" s="84">
        <v>2</v>
      </c>
      <c r="AF30" s="84">
        <v>2</v>
      </c>
      <c r="AG30" s="84">
        <v>2</v>
      </c>
      <c r="AH30" s="84">
        <v>2</v>
      </c>
      <c r="AI30" s="84">
        <v>2</v>
      </c>
      <c r="AJ30" s="84">
        <v>2</v>
      </c>
      <c r="AK30" s="84">
        <v>2</v>
      </c>
      <c r="AL30" s="84">
        <v>2</v>
      </c>
      <c r="AM30" s="84">
        <v>3</v>
      </c>
      <c r="AN30" s="84">
        <v>3</v>
      </c>
      <c r="AO30" s="84">
        <v>3</v>
      </c>
      <c r="AP30" s="84">
        <v>3</v>
      </c>
      <c r="AQ30" s="84">
        <v>3</v>
      </c>
      <c r="AR30" s="84">
        <v>3</v>
      </c>
      <c r="AS30" s="84">
        <v>3</v>
      </c>
      <c r="AT30" s="88"/>
      <c r="AU30" s="88"/>
      <c r="AV30" s="606">
        <v>0</v>
      </c>
      <c r="AW30" s="88"/>
      <c r="AX30" s="88"/>
      <c r="AY30" s="88"/>
      <c r="AZ30" s="88"/>
      <c r="BA30" s="88"/>
      <c r="BB30" s="88"/>
      <c r="BC30" s="88"/>
      <c r="BD30" s="88"/>
      <c r="BE30" s="57"/>
      <c r="BF30" s="22">
        <f t="shared" si="2"/>
        <v>90</v>
      </c>
    </row>
    <row r="31" spans="1:58" ht="11.25" customHeight="1">
      <c r="A31" s="783"/>
      <c r="B31" s="784" t="s">
        <v>125</v>
      </c>
      <c r="C31" s="785" t="s">
        <v>332</v>
      </c>
      <c r="D31" s="57" t="s">
        <v>101</v>
      </c>
      <c r="E31" s="83">
        <v>3</v>
      </c>
      <c r="F31" s="83">
        <v>3</v>
      </c>
      <c r="G31" s="83">
        <v>3</v>
      </c>
      <c r="H31" s="83">
        <v>3</v>
      </c>
      <c r="I31" s="83">
        <v>3</v>
      </c>
      <c r="J31" s="83">
        <v>3</v>
      </c>
      <c r="K31" s="83">
        <v>3</v>
      </c>
      <c r="L31" s="83">
        <v>3</v>
      </c>
      <c r="M31" s="83">
        <v>3</v>
      </c>
      <c r="N31" s="83">
        <v>3</v>
      </c>
      <c r="O31" s="83">
        <v>3</v>
      </c>
      <c r="P31" s="83">
        <v>3</v>
      </c>
      <c r="Q31" s="83">
        <v>3</v>
      </c>
      <c r="R31" s="83">
        <v>3</v>
      </c>
      <c r="S31" s="83">
        <v>3</v>
      </c>
      <c r="T31" s="83">
        <v>3</v>
      </c>
      <c r="U31" s="83">
        <v>3</v>
      </c>
      <c r="V31" s="606">
        <v>0</v>
      </c>
      <c r="W31" s="606">
        <v>0</v>
      </c>
      <c r="X31" s="84">
        <v>2</v>
      </c>
      <c r="Y31" s="84">
        <v>2</v>
      </c>
      <c r="Z31" s="84">
        <v>2</v>
      </c>
      <c r="AA31" s="84">
        <v>2</v>
      </c>
      <c r="AB31" s="84">
        <v>2</v>
      </c>
      <c r="AC31" s="84">
        <v>2</v>
      </c>
      <c r="AD31" s="84">
        <v>2</v>
      </c>
      <c r="AE31" s="84">
        <v>2</v>
      </c>
      <c r="AF31" s="84">
        <v>2</v>
      </c>
      <c r="AG31" s="84">
        <v>2</v>
      </c>
      <c r="AH31" s="84">
        <v>2</v>
      </c>
      <c r="AI31" s="84">
        <v>2</v>
      </c>
      <c r="AJ31" s="84">
        <v>2</v>
      </c>
      <c r="AK31" s="84">
        <v>2</v>
      </c>
      <c r="AL31" s="84">
        <v>2</v>
      </c>
      <c r="AM31" s="84">
        <v>2</v>
      </c>
      <c r="AN31" s="84">
        <v>2</v>
      </c>
      <c r="AO31" s="84">
        <v>2</v>
      </c>
      <c r="AP31" s="84">
        <v>2</v>
      </c>
      <c r="AQ31" s="84">
        <v>2</v>
      </c>
      <c r="AR31" s="84">
        <v>2</v>
      </c>
      <c r="AS31" s="84">
        <v>2</v>
      </c>
      <c r="AT31" s="88"/>
      <c r="AU31" s="88"/>
      <c r="AV31" s="606">
        <v>0</v>
      </c>
      <c r="AW31" s="88"/>
      <c r="AX31" s="88"/>
      <c r="AY31" s="88"/>
      <c r="AZ31" s="88"/>
      <c r="BA31" s="88"/>
      <c r="BB31" s="88"/>
      <c r="BC31" s="88"/>
      <c r="BD31" s="88"/>
      <c r="BE31" s="57"/>
      <c r="BF31" s="22">
        <f t="shared" si="2"/>
        <v>95</v>
      </c>
    </row>
    <row r="32" spans="1:58" ht="9.75" customHeight="1">
      <c r="A32" s="783"/>
      <c r="B32" s="784"/>
      <c r="C32" s="785"/>
      <c r="D32" s="57" t="s">
        <v>102</v>
      </c>
      <c r="E32" s="83">
        <v>1</v>
      </c>
      <c r="F32" s="83">
        <v>1</v>
      </c>
      <c r="G32" s="83">
        <v>1</v>
      </c>
      <c r="H32" s="83">
        <v>1</v>
      </c>
      <c r="I32" s="83">
        <v>1</v>
      </c>
      <c r="J32" s="83">
        <v>1</v>
      </c>
      <c r="K32" s="83">
        <v>1</v>
      </c>
      <c r="L32" s="83">
        <v>1</v>
      </c>
      <c r="M32" s="83">
        <v>1</v>
      </c>
      <c r="N32" s="83">
        <v>1</v>
      </c>
      <c r="O32" s="83">
        <v>1</v>
      </c>
      <c r="P32" s="83">
        <v>1</v>
      </c>
      <c r="Q32" s="83">
        <v>1</v>
      </c>
      <c r="R32" s="83">
        <v>1</v>
      </c>
      <c r="S32" s="83">
        <v>1</v>
      </c>
      <c r="T32" s="83">
        <v>1</v>
      </c>
      <c r="U32" s="83">
        <v>1</v>
      </c>
      <c r="V32" s="606">
        <v>0</v>
      </c>
      <c r="W32" s="606">
        <v>0</v>
      </c>
      <c r="X32" s="84">
        <v>1</v>
      </c>
      <c r="Y32" s="84"/>
      <c r="Z32" s="84">
        <v>1</v>
      </c>
      <c r="AA32" s="84"/>
      <c r="AB32" s="84">
        <v>2</v>
      </c>
      <c r="AC32" s="84"/>
      <c r="AD32" s="84">
        <v>1</v>
      </c>
      <c r="AE32" s="84"/>
      <c r="AF32" s="84">
        <v>1</v>
      </c>
      <c r="AG32" s="84"/>
      <c r="AH32" s="84">
        <v>1</v>
      </c>
      <c r="AI32" s="84"/>
      <c r="AJ32" s="84">
        <v>1</v>
      </c>
      <c r="AK32" s="84"/>
      <c r="AL32" s="84">
        <v>1</v>
      </c>
      <c r="AM32" s="84"/>
      <c r="AN32" s="84">
        <v>1</v>
      </c>
      <c r="AO32" s="84"/>
      <c r="AP32" s="84">
        <v>1</v>
      </c>
      <c r="AQ32" s="84"/>
      <c r="AR32" s="84">
        <v>1</v>
      </c>
      <c r="AS32" s="84">
        <v>1</v>
      </c>
      <c r="AT32" s="88"/>
      <c r="AU32" s="88"/>
      <c r="AV32" s="606">
        <v>0</v>
      </c>
      <c r="AW32" s="88"/>
      <c r="AX32" s="88"/>
      <c r="AY32" s="88"/>
      <c r="AZ32" s="88"/>
      <c r="BA32" s="88"/>
      <c r="BB32" s="88"/>
      <c r="BC32" s="88"/>
      <c r="BD32" s="88"/>
      <c r="BE32" s="57"/>
      <c r="BF32" s="22">
        <f t="shared" si="2"/>
        <v>30</v>
      </c>
    </row>
    <row r="33" spans="1:58" ht="12" customHeight="1">
      <c r="A33" s="783"/>
      <c r="B33" s="784" t="s">
        <v>126</v>
      </c>
      <c r="C33" s="785" t="s">
        <v>35</v>
      </c>
      <c r="D33" s="57" t="s">
        <v>101</v>
      </c>
      <c r="E33" s="83">
        <v>4</v>
      </c>
      <c r="F33" s="83">
        <v>4</v>
      </c>
      <c r="G33" s="83">
        <v>4</v>
      </c>
      <c r="H33" s="83">
        <v>4</v>
      </c>
      <c r="I33" s="83">
        <v>4</v>
      </c>
      <c r="J33" s="83">
        <v>4</v>
      </c>
      <c r="K33" s="83">
        <v>4</v>
      </c>
      <c r="L33" s="83">
        <v>4</v>
      </c>
      <c r="M33" s="83">
        <v>4</v>
      </c>
      <c r="N33" s="83">
        <v>4</v>
      </c>
      <c r="O33" s="83">
        <v>4</v>
      </c>
      <c r="P33" s="83">
        <v>4</v>
      </c>
      <c r="Q33" s="83">
        <v>4</v>
      </c>
      <c r="R33" s="83">
        <v>4</v>
      </c>
      <c r="S33" s="83">
        <v>4</v>
      </c>
      <c r="T33" s="83">
        <v>4</v>
      </c>
      <c r="U33" s="83">
        <v>4</v>
      </c>
      <c r="V33" s="606">
        <v>0</v>
      </c>
      <c r="W33" s="606">
        <v>0</v>
      </c>
      <c r="X33" s="84">
        <v>5</v>
      </c>
      <c r="Y33" s="84">
        <v>5</v>
      </c>
      <c r="Z33" s="84">
        <v>5</v>
      </c>
      <c r="AA33" s="84">
        <v>5</v>
      </c>
      <c r="AB33" s="84">
        <v>5</v>
      </c>
      <c r="AC33" s="84">
        <v>5</v>
      </c>
      <c r="AD33" s="84">
        <v>5</v>
      </c>
      <c r="AE33" s="84">
        <v>5</v>
      </c>
      <c r="AF33" s="84">
        <v>5</v>
      </c>
      <c r="AG33" s="84">
        <v>5</v>
      </c>
      <c r="AH33" s="84">
        <v>5</v>
      </c>
      <c r="AI33" s="84">
        <v>5</v>
      </c>
      <c r="AJ33" s="84">
        <v>5</v>
      </c>
      <c r="AK33" s="84">
        <v>4</v>
      </c>
      <c r="AL33" s="84">
        <v>4</v>
      </c>
      <c r="AM33" s="84">
        <v>4</v>
      </c>
      <c r="AN33" s="84">
        <v>4</v>
      </c>
      <c r="AO33" s="84">
        <v>4</v>
      </c>
      <c r="AP33" s="84">
        <v>4</v>
      </c>
      <c r="AQ33" s="84">
        <v>4</v>
      </c>
      <c r="AR33" s="84">
        <v>4</v>
      </c>
      <c r="AS33" s="84">
        <v>4</v>
      </c>
      <c r="AT33" s="88"/>
      <c r="AU33" s="88"/>
      <c r="AV33" s="606">
        <v>0</v>
      </c>
      <c r="AW33" s="88"/>
      <c r="AX33" s="88"/>
      <c r="AY33" s="88"/>
      <c r="AZ33" s="88"/>
      <c r="BA33" s="88"/>
      <c r="BB33" s="88"/>
      <c r="BC33" s="88"/>
      <c r="BD33" s="88"/>
      <c r="BE33" s="57"/>
      <c r="BF33" s="22">
        <f>SUM(E33:BE33)</f>
        <v>169</v>
      </c>
    </row>
    <row r="34" spans="1:58" ht="12" customHeight="1">
      <c r="A34" s="783"/>
      <c r="B34" s="784"/>
      <c r="C34" s="785"/>
      <c r="D34" s="57" t="s">
        <v>102</v>
      </c>
      <c r="E34" s="83">
        <v>2</v>
      </c>
      <c r="F34" s="83">
        <v>2</v>
      </c>
      <c r="G34" s="83">
        <v>2</v>
      </c>
      <c r="H34" s="83">
        <v>2</v>
      </c>
      <c r="I34" s="83">
        <v>2</v>
      </c>
      <c r="J34" s="83">
        <v>1</v>
      </c>
      <c r="K34" s="83">
        <v>2</v>
      </c>
      <c r="L34" s="83">
        <v>1</v>
      </c>
      <c r="M34" s="83">
        <v>2</v>
      </c>
      <c r="N34" s="83">
        <v>1</v>
      </c>
      <c r="O34" s="83">
        <v>2</v>
      </c>
      <c r="P34" s="83">
        <v>1</v>
      </c>
      <c r="Q34" s="83">
        <v>2</v>
      </c>
      <c r="R34" s="83">
        <v>1</v>
      </c>
      <c r="S34" s="83">
        <v>2</v>
      </c>
      <c r="T34" s="83">
        <v>1</v>
      </c>
      <c r="U34" s="83">
        <v>2</v>
      </c>
      <c r="V34" s="606">
        <v>0</v>
      </c>
      <c r="W34" s="606">
        <v>0</v>
      </c>
      <c r="X34" s="84">
        <v>2</v>
      </c>
      <c r="Y34" s="84">
        <v>2</v>
      </c>
      <c r="Z34" s="84">
        <v>2</v>
      </c>
      <c r="AA34" s="84">
        <v>2</v>
      </c>
      <c r="AB34" s="84">
        <v>2</v>
      </c>
      <c r="AC34" s="84">
        <v>2</v>
      </c>
      <c r="AD34" s="84">
        <v>2</v>
      </c>
      <c r="AE34" s="84">
        <v>2</v>
      </c>
      <c r="AF34" s="84">
        <v>2</v>
      </c>
      <c r="AG34" s="84">
        <v>2</v>
      </c>
      <c r="AH34" s="84">
        <v>2</v>
      </c>
      <c r="AI34" s="84">
        <v>2</v>
      </c>
      <c r="AJ34" s="84">
        <v>2</v>
      </c>
      <c r="AK34" s="84">
        <v>1</v>
      </c>
      <c r="AL34" s="84"/>
      <c r="AM34" s="84">
        <v>1</v>
      </c>
      <c r="AN34" s="84">
        <v>1</v>
      </c>
      <c r="AO34" s="84"/>
      <c r="AP34" s="84">
        <v>1</v>
      </c>
      <c r="AQ34" s="84">
        <v>1</v>
      </c>
      <c r="AR34" s="84"/>
      <c r="AS34" s="84">
        <v>1</v>
      </c>
      <c r="AT34" s="88"/>
      <c r="AU34" s="88"/>
      <c r="AV34" s="606">
        <v>0</v>
      </c>
      <c r="AW34" s="88"/>
      <c r="AX34" s="88"/>
      <c r="AY34" s="88"/>
      <c r="AZ34" s="88"/>
      <c r="BA34" s="88"/>
      <c r="BB34" s="88"/>
      <c r="BC34" s="88"/>
      <c r="BD34" s="88"/>
      <c r="BE34" s="57"/>
      <c r="BF34" s="22">
        <f>SUM(E34:BE34)</f>
        <v>60</v>
      </c>
    </row>
    <row r="35" spans="1:58" ht="18.75" customHeight="1">
      <c r="A35" s="783"/>
      <c r="B35" s="737" t="s">
        <v>108</v>
      </c>
      <c r="C35" s="737"/>
      <c r="D35" s="737"/>
      <c r="E35" s="67">
        <f>E7+E27</f>
        <v>36</v>
      </c>
      <c r="F35" s="67">
        <f aca="true" t="shared" si="5" ref="F35:BE35">F7+F27</f>
        <v>36</v>
      </c>
      <c r="G35" s="67">
        <f t="shared" si="5"/>
        <v>36</v>
      </c>
      <c r="H35" s="67">
        <f t="shared" si="5"/>
        <v>36</v>
      </c>
      <c r="I35" s="67">
        <f t="shared" si="5"/>
        <v>36</v>
      </c>
      <c r="J35" s="67">
        <f t="shared" si="5"/>
        <v>36</v>
      </c>
      <c r="K35" s="67">
        <f t="shared" si="5"/>
        <v>36</v>
      </c>
      <c r="L35" s="67">
        <f t="shared" si="5"/>
        <v>36</v>
      </c>
      <c r="M35" s="67">
        <f t="shared" si="5"/>
        <v>36</v>
      </c>
      <c r="N35" s="67">
        <f t="shared" si="5"/>
        <v>36</v>
      </c>
      <c r="O35" s="67">
        <f t="shared" si="5"/>
        <v>36</v>
      </c>
      <c r="P35" s="67">
        <f t="shared" si="5"/>
        <v>36</v>
      </c>
      <c r="Q35" s="67">
        <f t="shared" si="5"/>
        <v>36</v>
      </c>
      <c r="R35" s="67">
        <f t="shared" si="5"/>
        <v>36</v>
      </c>
      <c r="S35" s="67">
        <f t="shared" si="5"/>
        <v>36</v>
      </c>
      <c r="T35" s="67">
        <f t="shared" si="5"/>
        <v>36</v>
      </c>
      <c r="U35" s="67">
        <f t="shared" si="5"/>
        <v>36</v>
      </c>
      <c r="V35" s="87">
        <f t="shared" si="5"/>
        <v>0</v>
      </c>
      <c r="W35" s="87">
        <f t="shared" si="5"/>
        <v>0</v>
      </c>
      <c r="X35" s="67">
        <f t="shared" si="5"/>
        <v>36</v>
      </c>
      <c r="Y35" s="67">
        <f t="shared" si="5"/>
        <v>36</v>
      </c>
      <c r="Z35" s="67">
        <f t="shared" si="5"/>
        <v>36</v>
      </c>
      <c r="AA35" s="67">
        <f t="shared" si="5"/>
        <v>36</v>
      </c>
      <c r="AB35" s="67">
        <f t="shared" si="5"/>
        <v>36</v>
      </c>
      <c r="AC35" s="67">
        <f t="shared" si="5"/>
        <v>36</v>
      </c>
      <c r="AD35" s="67">
        <f t="shared" si="5"/>
        <v>36</v>
      </c>
      <c r="AE35" s="67">
        <f t="shared" si="5"/>
        <v>36</v>
      </c>
      <c r="AF35" s="67">
        <f t="shared" si="5"/>
        <v>36</v>
      </c>
      <c r="AG35" s="67">
        <f t="shared" si="5"/>
        <v>36</v>
      </c>
      <c r="AH35" s="67">
        <f t="shared" si="5"/>
        <v>36</v>
      </c>
      <c r="AI35" s="67">
        <f t="shared" si="5"/>
        <v>36</v>
      </c>
      <c r="AJ35" s="67">
        <f t="shared" si="5"/>
        <v>36</v>
      </c>
      <c r="AK35" s="67">
        <f t="shared" si="5"/>
        <v>36</v>
      </c>
      <c r="AL35" s="67">
        <f t="shared" si="5"/>
        <v>36</v>
      </c>
      <c r="AM35" s="67">
        <f t="shared" si="5"/>
        <v>36</v>
      </c>
      <c r="AN35" s="67">
        <f t="shared" si="5"/>
        <v>36</v>
      </c>
      <c r="AO35" s="67">
        <f t="shared" si="5"/>
        <v>36</v>
      </c>
      <c r="AP35" s="67">
        <f t="shared" si="5"/>
        <v>36</v>
      </c>
      <c r="AQ35" s="67">
        <f t="shared" si="5"/>
        <v>36</v>
      </c>
      <c r="AR35" s="67">
        <f t="shared" si="5"/>
        <v>36</v>
      </c>
      <c r="AS35" s="67">
        <f t="shared" si="5"/>
        <v>36</v>
      </c>
      <c r="AT35" s="87">
        <f t="shared" si="5"/>
        <v>0</v>
      </c>
      <c r="AU35" s="87">
        <f t="shared" si="5"/>
        <v>0</v>
      </c>
      <c r="AV35" s="87">
        <f t="shared" si="5"/>
        <v>0</v>
      </c>
      <c r="AW35" s="87">
        <f t="shared" si="5"/>
        <v>0</v>
      </c>
      <c r="AX35" s="87">
        <f t="shared" si="5"/>
        <v>0</v>
      </c>
      <c r="AY35" s="87">
        <f t="shared" si="5"/>
        <v>0</v>
      </c>
      <c r="AZ35" s="87">
        <f t="shared" si="5"/>
        <v>0</v>
      </c>
      <c r="BA35" s="87">
        <f t="shared" si="5"/>
        <v>0</v>
      </c>
      <c r="BB35" s="87">
        <f t="shared" si="5"/>
        <v>0</v>
      </c>
      <c r="BC35" s="87">
        <f t="shared" si="5"/>
        <v>0</v>
      </c>
      <c r="BD35" s="87">
        <f t="shared" si="5"/>
        <v>0</v>
      </c>
      <c r="BE35" s="13">
        <f t="shared" si="5"/>
        <v>0</v>
      </c>
      <c r="BF35" s="17">
        <f>SUM(E35:BE35)</f>
        <v>1404</v>
      </c>
    </row>
    <row r="36" spans="1:58" ht="18.75" customHeight="1">
      <c r="A36" s="783"/>
      <c r="B36" s="737" t="s">
        <v>109</v>
      </c>
      <c r="C36" s="737"/>
      <c r="D36" s="737"/>
      <c r="E36" s="67">
        <f>E8+E28</f>
        <v>13.5</v>
      </c>
      <c r="F36" s="67">
        <f aca="true" t="shared" si="6" ref="F36:BE36">F8+F28</f>
        <v>13.5</v>
      </c>
      <c r="G36" s="67">
        <f t="shared" si="6"/>
        <v>13.5</v>
      </c>
      <c r="H36" s="67">
        <f t="shared" si="6"/>
        <v>13.5</v>
      </c>
      <c r="I36" s="67">
        <f t="shared" si="6"/>
        <v>13.5</v>
      </c>
      <c r="J36" s="67">
        <f t="shared" si="6"/>
        <v>11.5</v>
      </c>
      <c r="K36" s="67">
        <f t="shared" si="6"/>
        <v>11.5</v>
      </c>
      <c r="L36" s="67">
        <f t="shared" si="6"/>
        <v>11.5</v>
      </c>
      <c r="M36" s="67">
        <f t="shared" si="6"/>
        <v>12.5</v>
      </c>
      <c r="N36" s="67">
        <f t="shared" si="6"/>
        <v>10.5</v>
      </c>
      <c r="O36" s="67">
        <f t="shared" si="6"/>
        <v>12.5</v>
      </c>
      <c r="P36" s="67">
        <f t="shared" si="6"/>
        <v>11.5</v>
      </c>
      <c r="Q36" s="67">
        <f t="shared" si="6"/>
        <v>12.5</v>
      </c>
      <c r="R36" s="67">
        <f t="shared" si="6"/>
        <v>11.5</v>
      </c>
      <c r="S36" s="67">
        <f t="shared" si="6"/>
        <v>12.5</v>
      </c>
      <c r="T36" s="67">
        <f t="shared" si="6"/>
        <v>11.5</v>
      </c>
      <c r="U36" s="67">
        <f t="shared" si="6"/>
        <v>12.5</v>
      </c>
      <c r="V36" s="87">
        <f t="shared" si="6"/>
        <v>0</v>
      </c>
      <c r="W36" s="87">
        <f t="shared" si="6"/>
        <v>0</v>
      </c>
      <c r="X36" s="67">
        <f t="shared" si="6"/>
        <v>12.5</v>
      </c>
      <c r="Y36" s="67">
        <f t="shared" si="6"/>
        <v>12</v>
      </c>
      <c r="Z36" s="67">
        <f t="shared" si="6"/>
        <v>13</v>
      </c>
      <c r="AA36" s="67">
        <f t="shared" si="6"/>
        <v>12</v>
      </c>
      <c r="AB36" s="67">
        <f t="shared" si="6"/>
        <v>14</v>
      </c>
      <c r="AC36" s="67">
        <f t="shared" si="6"/>
        <v>12</v>
      </c>
      <c r="AD36" s="67">
        <f t="shared" si="6"/>
        <v>13.5</v>
      </c>
      <c r="AE36" s="67">
        <f t="shared" si="6"/>
        <v>13.5</v>
      </c>
      <c r="AF36" s="67">
        <f t="shared" si="6"/>
        <v>14.5</v>
      </c>
      <c r="AG36" s="67">
        <f t="shared" si="6"/>
        <v>13.5</v>
      </c>
      <c r="AH36" s="67">
        <f t="shared" si="6"/>
        <v>14.5</v>
      </c>
      <c r="AI36" s="67">
        <f t="shared" si="6"/>
        <v>13.5</v>
      </c>
      <c r="AJ36" s="67">
        <f t="shared" si="6"/>
        <v>14.5</v>
      </c>
      <c r="AK36" s="67">
        <f t="shared" si="6"/>
        <v>12</v>
      </c>
      <c r="AL36" s="67">
        <f t="shared" si="6"/>
        <v>12.5</v>
      </c>
      <c r="AM36" s="67">
        <f t="shared" si="6"/>
        <v>14</v>
      </c>
      <c r="AN36" s="67">
        <f t="shared" si="6"/>
        <v>15</v>
      </c>
      <c r="AO36" s="67">
        <f t="shared" si="6"/>
        <v>13</v>
      </c>
      <c r="AP36" s="67">
        <f t="shared" si="6"/>
        <v>15</v>
      </c>
      <c r="AQ36" s="67">
        <f t="shared" si="6"/>
        <v>14</v>
      </c>
      <c r="AR36" s="67">
        <f t="shared" si="6"/>
        <v>14</v>
      </c>
      <c r="AS36" s="67">
        <f t="shared" si="6"/>
        <v>16</v>
      </c>
      <c r="AT36" s="87">
        <f t="shared" si="6"/>
        <v>0</v>
      </c>
      <c r="AU36" s="87">
        <f t="shared" si="6"/>
        <v>0</v>
      </c>
      <c r="AV36" s="87">
        <f t="shared" si="6"/>
        <v>0</v>
      </c>
      <c r="AW36" s="87">
        <f t="shared" si="6"/>
        <v>0</v>
      </c>
      <c r="AX36" s="87">
        <f t="shared" si="6"/>
        <v>0</v>
      </c>
      <c r="AY36" s="87">
        <f t="shared" si="6"/>
        <v>0</v>
      </c>
      <c r="AZ36" s="87">
        <f t="shared" si="6"/>
        <v>0</v>
      </c>
      <c r="BA36" s="87">
        <f t="shared" si="6"/>
        <v>0</v>
      </c>
      <c r="BB36" s="87">
        <f t="shared" si="6"/>
        <v>0</v>
      </c>
      <c r="BC36" s="87">
        <f t="shared" si="6"/>
        <v>0</v>
      </c>
      <c r="BD36" s="87">
        <f t="shared" si="6"/>
        <v>0</v>
      </c>
      <c r="BE36" s="67">
        <f t="shared" si="6"/>
        <v>0</v>
      </c>
      <c r="BF36" s="53">
        <f>SUM(E36:BE36)</f>
        <v>508</v>
      </c>
    </row>
    <row r="37" spans="1:60" ht="12.75" customHeight="1">
      <c r="A37" s="783"/>
      <c r="B37" s="737" t="s">
        <v>110</v>
      </c>
      <c r="C37" s="737"/>
      <c r="D37" s="737"/>
      <c r="E37" s="67">
        <f>E35+E36</f>
        <v>49.5</v>
      </c>
      <c r="F37" s="67">
        <f aca="true" t="shared" si="7" ref="F37:BE37">F35+F36</f>
        <v>49.5</v>
      </c>
      <c r="G37" s="67">
        <f t="shared" si="7"/>
        <v>49.5</v>
      </c>
      <c r="H37" s="67">
        <f t="shared" si="7"/>
        <v>49.5</v>
      </c>
      <c r="I37" s="67">
        <f t="shared" si="7"/>
        <v>49.5</v>
      </c>
      <c r="J37" s="67">
        <f t="shared" si="7"/>
        <v>47.5</v>
      </c>
      <c r="K37" s="67">
        <f t="shared" si="7"/>
        <v>47.5</v>
      </c>
      <c r="L37" s="67">
        <f t="shared" si="7"/>
        <v>47.5</v>
      </c>
      <c r="M37" s="67">
        <f t="shared" si="7"/>
        <v>48.5</v>
      </c>
      <c r="N37" s="67">
        <f t="shared" si="7"/>
        <v>46.5</v>
      </c>
      <c r="O37" s="67">
        <f t="shared" si="7"/>
        <v>48.5</v>
      </c>
      <c r="P37" s="67">
        <f t="shared" si="7"/>
        <v>47.5</v>
      </c>
      <c r="Q37" s="67">
        <f t="shared" si="7"/>
        <v>48.5</v>
      </c>
      <c r="R37" s="67">
        <f t="shared" si="7"/>
        <v>47.5</v>
      </c>
      <c r="S37" s="67">
        <f t="shared" si="7"/>
        <v>48.5</v>
      </c>
      <c r="T37" s="67">
        <f t="shared" si="7"/>
        <v>47.5</v>
      </c>
      <c r="U37" s="67">
        <f t="shared" si="7"/>
        <v>48.5</v>
      </c>
      <c r="V37" s="87">
        <f t="shared" si="7"/>
        <v>0</v>
      </c>
      <c r="W37" s="87">
        <f t="shared" si="7"/>
        <v>0</v>
      </c>
      <c r="X37" s="67">
        <f t="shared" si="7"/>
        <v>48.5</v>
      </c>
      <c r="Y37" s="67">
        <f t="shared" si="7"/>
        <v>48</v>
      </c>
      <c r="Z37" s="67">
        <f t="shared" si="7"/>
        <v>49</v>
      </c>
      <c r="AA37" s="67">
        <f t="shared" si="7"/>
        <v>48</v>
      </c>
      <c r="AB37" s="67">
        <f t="shared" si="7"/>
        <v>50</v>
      </c>
      <c r="AC37" s="67">
        <f t="shared" si="7"/>
        <v>48</v>
      </c>
      <c r="AD37" s="67">
        <f t="shared" si="7"/>
        <v>49.5</v>
      </c>
      <c r="AE37" s="67">
        <f t="shared" si="7"/>
        <v>49.5</v>
      </c>
      <c r="AF37" s="67">
        <f t="shared" si="7"/>
        <v>50.5</v>
      </c>
      <c r="AG37" s="67">
        <f t="shared" si="7"/>
        <v>49.5</v>
      </c>
      <c r="AH37" s="67">
        <f t="shared" si="7"/>
        <v>50.5</v>
      </c>
      <c r="AI37" s="67">
        <f t="shared" si="7"/>
        <v>49.5</v>
      </c>
      <c r="AJ37" s="67">
        <f t="shared" si="7"/>
        <v>50.5</v>
      </c>
      <c r="AK37" s="67">
        <f t="shared" si="7"/>
        <v>48</v>
      </c>
      <c r="AL37" s="67">
        <f t="shared" si="7"/>
        <v>48.5</v>
      </c>
      <c r="AM37" s="67">
        <f t="shared" si="7"/>
        <v>50</v>
      </c>
      <c r="AN37" s="67">
        <f t="shared" si="7"/>
        <v>51</v>
      </c>
      <c r="AO37" s="67">
        <f t="shared" si="7"/>
        <v>49</v>
      </c>
      <c r="AP37" s="67">
        <f t="shared" si="7"/>
        <v>51</v>
      </c>
      <c r="AQ37" s="67">
        <f t="shared" si="7"/>
        <v>50</v>
      </c>
      <c r="AR37" s="67">
        <f t="shared" si="7"/>
        <v>50</v>
      </c>
      <c r="AS37" s="67">
        <f t="shared" si="7"/>
        <v>52</v>
      </c>
      <c r="AT37" s="87">
        <f t="shared" si="7"/>
        <v>0</v>
      </c>
      <c r="AU37" s="87">
        <f t="shared" si="7"/>
        <v>0</v>
      </c>
      <c r="AV37" s="87">
        <f t="shared" si="7"/>
        <v>0</v>
      </c>
      <c r="AW37" s="87">
        <f t="shared" si="7"/>
        <v>0</v>
      </c>
      <c r="AX37" s="87">
        <f t="shared" si="7"/>
        <v>0</v>
      </c>
      <c r="AY37" s="87">
        <f t="shared" si="7"/>
        <v>0</v>
      </c>
      <c r="AZ37" s="87">
        <f t="shared" si="7"/>
        <v>0</v>
      </c>
      <c r="BA37" s="87">
        <f t="shared" si="7"/>
        <v>0</v>
      </c>
      <c r="BB37" s="87">
        <f t="shared" si="7"/>
        <v>0</v>
      </c>
      <c r="BC37" s="87">
        <f t="shared" si="7"/>
        <v>0</v>
      </c>
      <c r="BD37" s="87">
        <f t="shared" si="7"/>
        <v>0</v>
      </c>
      <c r="BE37" s="13">
        <f t="shared" si="7"/>
        <v>0</v>
      </c>
      <c r="BF37" s="53">
        <f>SUM(E37:BE37)</f>
        <v>1912</v>
      </c>
      <c r="BH37" s="1"/>
    </row>
    <row r="38" spans="1:58" s="9" customFormat="1" ht="66">
      <c r="A38" s="744" t="s">
        <v>216</v>
      </c>
      <c r="B38" s="768" t="s">
        <v>69</v>
      </c>
      <c r="C38" s="768" t="s">
        <v>80</v>
      </c>
      <c r="D38" s="768" t="s">
        <v>81</v>
      </c>
      <c r="E38" s="604" t="s">
        <v>356</v>
      </c>
      <c r="F38" s="732" t="s">
        <v>83</v>
      </c>
      <c r="G38" s="730"/>
      <c r="H38" s="730"/>
      <c r="I38" s="731"/>
      <c r="J38" s="732" t="s">
        <v>84</v>
      </c>
      <c r="K38" s="730"/>
      <c r="L38" s="730"/>
      <c r="M38" s="731"/>
      <c r="N38" s="604" t="s">
        <v>357</v>
      </c>
      <c r="O38" s="721" t="s">
        <v>85</v>
      </c>
      <c r="P38" s="722"/>
      <c r="Q38" s="723"/>
      <c r="R38" s="605" t="s">
        <v>358</v>
      </c>
      <c r="S38" s="721" t="s">
        <v>87</v>
      </c>
      <c r="T38" s="722"/>
      <c r="U38" s="722"/>
      <c r="V38" s="723"/>
      <c r="W38" s="605" t="s">
        <v>359</v>
      </c>
      <c r="X38" s="721" t="s">
        <v>88</v>
      </c>
      <c r="Y38" s="722"/>
      <c r="Z38" s="723"/>
      <c r="AA38" s="605" t="s">
        <v>360</v>
      </c>
      <c r="AB38" s="721" t="s">
        <v>90</v>
      </c>
      <c r="AC38" s="722"/>
      <c r="AD38" s="723"/>
      <c r="AE38" s="605" t="s">
        <v>361</v>
      </c>
      <c r="AF38" s="721" t="s">
        <v>91</v>
      </c>
      <c r="AG38" s="722"/>
      <c r="AH38" s="722"/>
      <c r="AI38" s="723"/>
      <c r="AJ38" s="732" t="s">
        <v>92</v>
      </c>
      <c r="AK38" s="730"/>
      <c r="AL38" s="730"/>
      <c r="AM38" s="731"/>
      <c r="AN38" s="604" t="s">
        <v>362</v>
      </c>
      <c r="AO38" s="732" t="s">
        <v>93</v>
      </c>
      <c r="AP38" s="730"/>
      <c r="AQ38" s="731"/>
      <c r="AR38" s="604" t="s">
        <v>363</v>
      </c>
      <c r="AS38" s="732" t="s">
        <v>94</v>
      </c>
      <c r="AT38" s="730"/>
      <c r="AU38" s="730"/>
      <c r="AV38" s="731"/>
      <c r="AW38" s="732" t="s">
        <v>95</v>
      </c>
      <c r="AX38" s="730"/>
      <c r="AY38" s="730"/>
      <c r="AZ38" s="731"/>
      <c r="BA38" s="604" t="s">
        <v>364</v>
      </c>
      <c r="BB38" s="732" t="s">
        <v>96</v>
      </c>
      <c r="BC38" s="730"/>
      <c r="BD38" s="731"/>
      <c r="BE38" s="604" t="s">
        <v>365</v>
      </c>
      <c r="BF38" s="775" t="s">
        <v>97</v>
      </c>
    </row>
    <row r="39" spans="1:58" ht="9" customHeight="1">
      <c r="A39" s="768"/>
      <c r="B39" s="768"/>
      <c r="C39" s="768"/>
      <c r="D39" s="768"/>
      <c r="E39" s="719" t="s">
        <v>98</v>
      </c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775"/>
    </row>
    <row r="40" spans="1:58" ht="9" customHeight="1">
      <c r="A40" s="768"/>
      <c r="B40" s="768"/>
      <c r="C40" s="768"/>
      <c r="D40" s="768"/>
      <c r="E40" s="56">
        <v>35</v>
      </c>
      <c r="F40" s="56">
        <v>36</v>
      </c>
      <c r="G40" s="56">
        <v>37</v>
      </c>
      <c r="H40" s="56">
        <v>38</v>
      </c>
      <c r="I40" s="56">
        <v>39</v>
      </c>
      <c r="J40" s="56">
        <v>40</v>
      </c>
      <c r="K40" s="56">
        <v>41</v>
      </c>
      <c r="L40" s="56">
        <v>42</v>
      </c>
      <c r="M40" s="56">
        <v>43</v>
      </c>
      <c r="N40" s="56">
        <v>44</v>
      </c>
      <c r="O40" s="56">
        <v>45</v>
      </c>
      <c r="P40" s="56">
        <v>46</v>
      </c>
      <c r="Q40" s="56">
        <v>47</v>
      </c>
      <c r="R40" s="56">
        <v>48</v>
      </c>
      <c r="S40" s="56">
        <v>49</v>
      </c>
      <c r="T40" s="56">
        <v>50</v>
      </c>
      <c r="U40" s="56">
        <v>51</v>
      </c>
      <c r="V40" s="56">
        <v>52</v>
      </c>
      <c r="W40" s="11">
        <v>1</v>
      </c>
      <c r="X40" s="11">
        <v>2</v>
      </c>
      <c r="Y40" s="11">
        <v>3</v>
      </c>
      <c r="Z40" s="11">
        <v>4</v>
      </c>
      <c r="AA40" s="11">
        <v>5</v>
      </c>
      <c r="AB40" s="11">
        <v>6</v>
      </c>
      <c r="AC40" s="11">
        <v>7</v>
      </c>
      <c r="AD40" s="11">
        <v>8</v>
      </c>
      <c r="AE40" s="11">
        <v>9</v>
      </c>
      <c r="AF40" s="11">
        <v>10</v>
      </c>
      <c r="AG40" s="11">
        <v>11</v>
      </c>
      <c r="AH40" s="11">
        <v>12</v>
      </c>
      <c r="AI40" s="11">
        <v>13</v>
      </c>
      <c r="AJ40" s="11">
        <v>14</v>
      </c>
      <c r="AK40" s="11">
        <v>15</v>
      </c>
      <c r="AL40" s="11">
        <v>16</v>
      </c>
      <c r="AM40" s="11">
        <v>17</v>
      </c>
      <c r="AN40" s="11">
        <v>18</v>
      </c>
      <c r="AO40" s="11">
        <v>19</v>
      </c>
      <c r="AP40" s="11">
        <v>20</v>
      </c>
      <c r="AQ40" s="11">
        <v>21</v>
      </c>
      <c r="AR40" s="11">
        <v>22</v>
      </c>
      <c r="AS40" s="11">
        <v>23</v>
      </c>
      <c r="AT40" s="11">
        <v>24</v>
      </c>
      <c r="AU40" s="11">
        <v>25</v>
      </c>
      <c r="AV40" s="11">
        <v>26</v>
      </c>
      <c r="AW40" s="11">
        <v>27</v>
      </c>
      <c r="AX40" s="11">
        <v>28</v>
      </c>
      <c r="AY40" s="11">
        <v>29</v>
      </c>
      <c r="AZ40" s="11">
        <v>30</v>
      </c>
      <c r="BA40" s="11">
        <v>31</v>
      </c>
      <c r="BB40" s="11">
        <v>32</v>
      </c>
      <c r="BC40" s="11">
        <v>33</v>
      </c>
      <c r="BD40" s="11">
        <v>34</v>
      </c>
      <c r="BE40" s="11">
        <v>35</v>
      </c>
      <c r="BF40" s="775"/>
    </row>
    <row r="41" spans="1:58" ht="9" customHeight="1">
      <c r="A41" s="768"/>
      <c r="B41" s="768"/>
      <c r="C41" s="768"/>
      <c r="D41" s="768"/>
      <c r="E41" s="720" t="s">
        <v>99</v>
      </c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0"/>
      <c r="Y41" s="720"/>
      <c r="Z41" s="720"/>
      <c r="AA41" s="720"/>
      <c r="AB41" s="720"/>
      <c r="AC41" s="720"/>
      <c r="AD41" s="720"/>
      <c r="AE41" s="720"/>
      <c r="AF41" s="720"/>
      <c r="AG41" s="720"/>
      <c r="AH41" s="720"/>
      <c r="AI41" s="720"/>
      <c r="AJ41" s="720"/>
      <c r="AK41" s="720"/>
      <c r="AL41" s="720"/>
      <c r="AM41" s="720"/>
      <c r="AN41" s="720"/>
      <c r="AO41" s="720"/>
      <c r="AP41" s="720"/>
      <c r="AQ41" s="720"/>
      <c r="AR41" s="720"/>
      <c r="AS41" s="720"/>
      <c r="AT41" s="720"/>
      <c r="AU41" s="720"/>
      <c r="AV41" s="720"/>
      <c r="AW41" s="720"/>
      <c r="AX41" s="720"/>
      <c r="AY41" s="720"/>
      <c r="AZ41" s="720"/>
      <c r="BA41" s="720"/>
      <c r="BB41" s="720"/>
      <c r="BC41" s="720"/>
      <c r="BD41" s="720"/>
      <c r="BE41" s="720"/>
      <c r="BF41" s="775"/>
    </row>
    <row r="42" spans="1:58" ht="9" customHeight="1">
      <c r="A42" s="768"/>
      <c r="B42" s="768"/>
      <c r="C42" s="768"/>
      <c r="D42" s="768"/>
      <c r="E42" s="55">
        <v>1</v>
      </c>
      <c r="F42" s="55">
        <v>2</v>
      </c>
      <c r="G42" s="55">
        <v>3</v>
      </c>
      <c r="H42" s="55">
        <v>4</v>
      </c>
      <c r="I42" s="55">
        <v>5</v>
      </c>
      <c r="J42" s="55">
        <v>6</v>
      </c>
      <c r="K42" s="55">
        <v>7</v>
      </c>
      <c r="L42" s="55">
        <v>8</v>
      </c>
      <c r="M42" s="55">
        <v>9</v>
      </c>
      <c r="N42" s="55">
        <v>10</v>
      </c>
      <c r="O42" s="55">
        <v>11</v>
      </c>
      <c r="P42" s="55">
        <v>12</v>
      </c>
      <c r="Q42" s="55">
        <v>13</v>
      </c>
      <c r="R42" s="55">
        <v>14</v>
      </c>
      <c r="S42" s="55">
        <v>15</v>
      </c>
      <c r="T42" s="55">
        <v>16</v>
      </c>
      <c r="U42" s="55">
        <v>17</v>
      </c>
      <c r="V42" s="55">
        <v>18</v>
      </c>
      <c r="W42" s="55">
        <v>19</v>
      </c>
      <c r="X42" s="55">
        <v>20</v>
      </c>
      <c r="Y42" s="55">
        <v>21</v>
      </c>
      <c r="Z42" s="55">
        <v>22</v>
      </c>
      <c r="AA42" s="55">
        <v>23</v>
      </c>
      <c r="AB42" s="55">
        <v>24</v>
      </c>
      <c r="AC42" s="55">
        <v>25</v>
      </c>
      <c r="AD42" s="55">
        <v>26</v>
      </c>
      <c r="AE42" s="55">
        <v>27</v>
      </c>
      <c r="AF42" s="55">
        <v>28</v>
      </c>
      <c r="AG42" s="55">
        <v>29</v>
      </c>
      <c r="AH42" s="55">
        <v>30</v>
      </c>
      <c r="AI42" s="55">
        <v>31</v>
      </c>
      <c r="AJ42" s="55">
        <v>32</v>
      </c>
      <c r="AK42" s="55">
        <v>33</v>
      </c>
      <c r="AL42" s="55">
        <v>34</v>
      </c>
      <c r="AM42" s="55">
        <v>35</v>
      </c>
      <c r="AN42" s="55">
        <v>36</v>
      </c>
      <c r="AO42" s="55">
        <v>37</v>
      </c>
      <c r="AP42" s="55">
        <v>38</v>
      </c>
      <c r="AQ42" s="55">
        <v>39</v>
      </c>
      <c r="AR42" s="55">
        <v>40</v>
      </c>
      <c r="AS42" s="55">
        <v>41</v>
      </c>
      <c r="AT42" s="55">
        <v>42</v>
      </c>
      <c r="AU42" s="55">
        <v>43</v>
      </c>
      <c r="AV42" s="55">
        <v>44</v>
      </c>
      <c r="AW42" s="55">
        <v>45</v>
      </c>
      <c r="AX42" s="55">
        <v>46</v>
      </c>
      <c r="AY42" s="55">
        <v>47</v>
      </c>
      <c r="AZ42" s="55">
        <v>48</v>
      </c>
      <c r="BA42" s="55">
        <v>49</v>
      </c>
      <c r="BB42" s="55">
        <v>50</v>
      </c>
      <c r="BC42" s="55">
        <v>51</v>
      </c>
      <c r="BD42" s="55">
        <v>52</v>
      </c>
      <c r="BE42" s="55">
        <v>53</v>
      </c>
      <c r="BF42" s="775"/>
    </row>
    <row r="43" spans="1:58" ht="21.75" customHeight="1">
      <c r="A43" s="776" t="s">
        <v>216</v>
      </c>
      <c r="B43" s="737" t="s">
        <v>131</v>
      </c>
      <c r="C43" s="765" t="s">
        <v>132</v>
      </c>
      <c r="D43" s="12" t="s">
        <v>101</v>
      </c>
      <c r="E43" s="13">
        <f>E45+E47+E49+E51</f>
        <v>10</v>
      </c>
      <c r="F43" s="13">
        <f aca="true" t="shared" si="8" ref="F43:BE43">F45+F47+F49+F51</f>
        <v>10</v>
      </c>
      <c r="G43" s="13">
        <f t="shared" si="8"/>
        <v>10</v>
      </c>
      <c r="H43" s="13">
        <f t="shared" si="8"/>
        <v>10</v>
      </c>
      <c r="I43" s="13">
        <f t="shared" si="8"/>
        <v>10</v>
      </c>
      <c r="J43" s="13">
        <f t="shared" si="8"/>
        <v>10</v>
      </c>
      <c r="K43" s="13">
        <f t="shared" si="8"/>
        <v>10</v>
      </c>
      <c r="L43" s="13">
        <f t="shared" si="8"/>
        <v>10</v>
      </c>
      <c r="M43" s="13">
        <f t="shared" si="8"/>
        <v>10</v>
      </c>
      <c r="N43" s="13">
        <f t="shared" si="8"/>
        <v>10</v>
      </c>
      <c r="O43" s="13">
        <f t="shared" si="8"/>
        <v>10</v>
      </c>
      <c r="P43" s="13">
        <f t="shared" si="8"/>
        <v>10</v>
      </c>
      <c r="Q43" s="13">
        <f t="shared" si="8"/>
        <v>10</v>
      </c>
      <c r="R43" s="13">
        <f t="shared" si="8"/>
        <v>10</v>
      </c>
      <c r="S43" s="13">
        <f t="shared" si="8"/>
        <v>10</v>
      </c>
      <c r="T43" s="13">
        <f t="shared" si="8"/>
        <v>10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4</v>
      </c>
      <c r="Y43" s="13">
        <f t="shared" si="8"/>
        <v>4</v>
      </c>
      <c r="Z43" s="13">
        <f t="shared" si="8"/>
        <v>4</v>
      </c>
      <c r="AA43" s="13">
        <f t="shared" si="8"/>
        <v>4</v>
      </c>
      <c r="AB43" s="13">
        <f t="shared" si="8"/>
        <v>0</v>
      </c>
      <c r="AC43" s="13">
        <f t="shared" si="8"/>
        <v>4</v>
      </c>
      <c r="AD43" s="13">
        <f t="shared" si="8"/>
        <v>4</v>
      </c>
      <c r="AE43" s="13">
        <f t="shared" si="8"/>
        <v>4</v>
      </c>
      <c r="AF43" s="13">
        <f t="shared" si="8"/>
        <v>4</v>
      </c>
      <c r="AG43" s="13">
        <f t="shared" si="8"/>
        <v>0</v>
      </c>
      <c r="AH43" s="13">
        <f t="shared" si="8"/>
        <v>4</v>
      </c>
      <c r="AI43" s="13">
        <f t="shared" si="8"/>
        <v>4</v>
      </c>
      <c r="AJ43" s="13">
        <f t="shared" si="8"/>
        <v>4</v>
      </c>
      <c r="AK43" s="13">
        <f t="shared" si="8"/>
        <v>4</v>
      </c>
      <c r="AL43" s="13">
        <f t="shared" si="8"/>
        <v>0</v>
      </c>
      <c r="AM43" s="13">
        <f t="shared" si="8"/>
        <v>4</v>
      </c>
      <c r="AN43" s="13">
        <f t="shared" si="8"/>
        <v>4</v>
      </c>
      <c r="AO43" s="13">
        <f t="shared" si="8"/>
        <v>4</v>
      </c>
      <c r="AP43" s="13">
        <f t="shared" si="8"/>
        <v>4</v>
      </c>
      <c r="AQ43" s="13">
        <f t="shared" si="8"/>
        <v>0</v>
      </c>
      <c r="AR43" s="13">
        <f t="shared" si="8"/>
        <v>4</v>
      </c>
      <c r="AS43" s="13">
        <f t="shared" si="8"/>
        <v>4</v>
      </c>
      <c r="AT43" s="13">
        <f t="shared" si="8"/>
        <v>4</v>
      </c>
      <c r="AU43" s="13">
        <f t="shared" si="8"/>
        <v>0</v>
      </c>
      <c r="AV43" s="13">
        <f t="shared" si="8"/>
        <v>0</v>
      </c>
      <c r="AW43" s="13">
        <f t="shared" si="8"/>
        <v>0</v>
      </c>
      <c r="AX43" s="13">
        <f t="shared" si="8"/>
        <v>0</v>
      </c>
      <c r="AY43" s="13">
        <f t="shared" si="8"/>
        <v>0</v>
      </c>
      <c r="AZ43" s="13">
        <f t="shared" si="8"/>
        <v>0</v>
      </c>
      <c r="BA43" s="13">
        <f t="shared" si="8"/>
        <v>0</v>
      </c>
      <c r="BB43" s="13">
        <f t="shared" si="8"/>
        <v>0</v>
      </c>
      <c r="BC43" s="13">
        <f t="shared" si="8"/>
        <v>0</v>
      </c>
      <c r="BD43" s="13">
        <f t="shared" si="8"/>
        <v>0</v>
      </c>
      <c r="BE43" s="13">
        <f t="shared" si="8"/>
        <v>0</v>
      </c>
      <c r="BF43" s="13">
        <f aca="true" t="shared" si="9" ref="BF43:BF62">SUM(E43:BE43)</f>
        <v>236</v>
      </c>
    </row>
    <row r="44" spans="1:58" ht="16.5">
      <c r="A44" s="777"/>
      <c r="B44" s="737"/>
      <c r="C44" s="766"/>
      <c r="D44" s="12" t="s">
        <v>102</v>
      </c>
      <c r="E44" s="13">
        <f>E46+E48+E50+E52</f>
        <v>2</v>
      </c>
      <c r="F44" s="13">
        <f aca="true" t="shared" si="10" ref="F44:BE44">F46+F48+F50+F52</f>
        <v>4</v>
      </c>
      <c r="G44" s="13">
        <f t="shared" si="10"/>
        <v>3</v>
      </c>
      <c r="H44" s="13">
        <f t="shared" si="10"/>
        <v>2</v>
      </c>
      <c r="I44" s="13">
        <f t="shared" si="10"/>
        <v>4</v>
      </c>
      <c r="J44" s="13">
        <f t="shared" si="10"/>
        <v>3</v>
      </c>
      <c r="K44" s="13">
        <f t="shared" si="10"/>
        <v>2</v>
      </c>
      <c r="L44" s="13">
        <f t="shared" si="10"/>
        <v>4</v>
      </c>
      <c r="M44" s="13">
        <f t="shared" si="10"/>
        <v>3</v>
      </c>
      <c r="N44" s="13">
        <f t="shared" si="10"/>
        <v>2</v>
      </c>
      <c r="O44" s="13">
        <f t="shared" si="10"/>
        <v>5</v>
      </c>
      <c r="P44" s="13">
        <f t="shared" si="10"/>
        <v>3</v>
      </c>
      <c r="Q44" s="13">
        <f t="shared" si="10"/>
        <v>2</v>
      </c>
      <c r="R44" s="13">
        <f t="shared" si="10"/>
        <v>4</v>
      </c>
      <c r="S44" s="13">
        <f t="shared" si="10"/>
        <v>4</v>
      </c>
      <c r="T44" s="13">
        <f t="shared" si="10"/>
        <v>5</v>
      </c>
      <c r="U44" s="13">
        <f t="shared" si="10"/>
        <v>0</v>
      </c>
      <c r="V44" s="13">
        <f t="shared" si="10"/>
        <v>0</v>
      </c>
      <c r="W44" s="13">
        <f t="shared" si="10"/>
        <v>0</v>
      </c>
      <c r="X44" s="13">
        <f t="shared" si="10"/>
        <v>3</v>
      </c>
      <c r="Y44" s="13">
        <f t="shared" si="10"/>
        <v>2</v>
      </c>
      <c r="Z44" s="13">
        <f t="shared" si="10"/>
        <v>3</v>
      </c>
      <c r="AA44" s="13">
        <f t="shared" si="10"/>
        <v>2</v>
      </c>
      <c r="AB44" s="13">
        <f t="shared" si="10"/>
        <v>0</v>
      </c>
      <c r="AC44" s="13">
        <f t="shared" si="10"/>
        <v>2</v>
      </c>
      <c r="AD44" s="13">
        <f t="shared" si="10"/>
        <v>2</v>
      </c>
      <c r="AE44" s="13">
        <f t="shared" si="10"/>
        <v>3</v>
      </c>
      <c r="AF44" s="13">
        <f t="shared" si="10"/>
        <v>2</v>
      </c>
      <c r="AG44" s="13">
        <f t="shared" si="10"/>
        <v>0</v>
      </c>
      <c r="AH44" s="13">
        <f t="shared" si="10"/>
        <v>2</v>
      </c>
      <c r="AI44" s="13">
        <f t="shared" si="10"/>
        <v>2</v>
      </c>
      <c r="AJ44" s="13">
        <f t="shared" si="10"/>
        <v>3</v>
      </c>
      <c r="AK44" s="13">
        <f t="shared" si="10"/>
        <v>2</v>
      </c>
      <c r="AL44" s="13">
        <f t="shared" si="10"/>
        <v>0</v>
      </c>
      <c r="AM44" s="13">
        <f t="shared" si="10"/>
        <v>2</v>
      </c>
      <c r="AN44" s="13">
        <f t="shared" si="10"/>
        <v>2</v>
      </c>
      <c r="AO44" s="13">
        <f t="shared" si="10"/>
        <v>3</v>
      </c>
      <c r="AP44" s="13">
        <f t="shared" si="10"/>
        <v>2</v>
      </c>
      <c r="AQ44" s="13">
        <f t="shared" si="10"/>
        <v>0</v>
      </c>
      <c r="AR44" s="13">
        <f t="shared" si="10"/>
        <v>2</v>
      </c>
      <c r="AS44" s="13">
        <f t="shared" si="10"/>
        <v>3</v>
      </c>
      <c r="AT44" s="13">
        <f t="shared" si="10"/>
        <v>3</v>
      </c>
      <c r="AU44" s="13">
        <f t="shared" si="10"/>
        <v>0</v>
      </c>
      <c r="AV44" s="13">
        <f t="shared" si="10"/>
        <v>0</v>
      </c>
      <c r="AW44" s="13">
        <f t="shared" si="10"/>
        <v>0</v>
      </c>
      <c r="AX44" s="13">
        <f t="shared" si="10"/>
        <v>0</v>
      </c>
      <c r="AY44" s="13">
        <f t="shared" si="10"/>
        <v>0</v>
      </c>
      <c r="AZ44" s="13">
        <f t="shared" si="10"/>
        <v>0</v>
      </c>
      <c r="BA44" s="13">
        <f t="shared" si="10"/>
        <v>0</v>
      </c>
      <c r="BB44" s="13">
        <f t="shared" si="10"/>
        <v>0</v>
      </c>
      <c r="BC44" s="13">
        <f t="shared" si="10"/>
        <v>0</v>
      </c>
      <c r="BD44" s="13">
        <f t="shared" si="10"/>
        <v>0</v>
      </c>
      <c r="BE44" s="13">
        <f t="shared" si="10"/>
        <v>0</v>
      </c>
      <c r="BF44" s="13">
        <f t="shared" si="9"/>
        <v>97</v>
      </c>
    </row>
    <row r="45" spans="1:58" ht="9.75" customHeight="1">
      <c r="A45" s="777"/>
      <c r="B45" s="757" t="s">
        <v>133</v>
      </c>
      <c r="C45" s="708" t="s">
        <v>137</v>
      </c>
      <c r="D45" s="57" t="s">
        <v>101</v>
      </c>
      <c r="E45" s="56">
        <v>3</v>
      </c>
      <c r="F45" s="56">
        <v>3</v>
      </c>
      <c r="G45" s="56">
        <v>3</v>
      </c>
      <c r="H45" s="56">
        <v>3</v>
      </c>
      <c r="I45" s="56">
        <v>3</v>
      </c>
      <c r="J45" s="56">
        <v>3</v>
      </c>
      <c r="K45" s="56">
        <v>3</v>
      </c>
      <c r="L45" s="56">
        <v>3</v>
      </c>
      <c r="M45" s="56">
        <v>3</v>
      </c>
      <c r="N45" s="56">
        <v>3</v>
      </c>
      <c r="O45" s="56">
        <v>3</v>
      </c>
      <c r="P45" s="56">
        <v>3</v>
      </c>
      <c r="Q45" s="56">
        <v>3</v>
      </c>
      <c r="R45" s="56">
        <v>3</v>
      </c>
      <c r="S45" s="56">
        <v>3</v>
      </c>
      <c r="T45" s="56">
        <v>3</v>
      </c>
      <c r="U45" s="56"/>
      <c r="V45" s="12">
        <v>0</v>
      </c>
      <c r="W45" s="12">
        <v>0</v>
      </c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12">
        <v>0</v>
      </c>
      <c r="AW45" s="57"/>
      <c r="AX45" s="57"/>
      <c r="AY45" s="57"/>
      <c r="AZ45" s="57"/>
      <c r="BA45" s="57"/>
      <c r="BB45" s="57"/>
      <c r="BC45" s="57"/>
      <c r="BD45" s="57"/>
      <c r="BE45" s="57"/>
      <c r="BF45" s="14">
        <f t="shared" si="9"/>
        <v>48</v>
      </c>
    </row>
    <row r="46" spans="1:58" ht="9.75" customHeight="1">
      <c r="A46" s="777"/>
      <c r="B46" s="758"/>
      <c r="C46" s="709"/>
      <c r="D46" s="57" t="s">
        <v>102</v>
      </c>
      <c r="E46" s="56"/>
      <c r="F46" s="56"/>
      <c r="G46" s="56">
        <v>1</v>
      </c>
      <c r="H46" s="56"/>
      <c r="I46" s="56"/>
      <c r="J46" s="56">
        <v>1</v>
      </c>
      <c r="K46" s="56"/>
      <c r="L46" s="56"/>
      <c r="M46" s="56">
        <v>1</v>
      </c>
      <c r="N46" s="56"/>
      <c r="O46" s="56">
        <v>1</v>
      </c>
      <c r="P46" s="56">
        <v>1</v>
      </c>
      <c r="Q46" s="56"/>
      <c r="R46" s="56"/>
      <c r="S46" s="56">
        <v>1</v>
      </c>
      <c r="T46" s="56">
        <v>1</v>
      </c>
      <c r="U46" s="56"/>
      <c r="V46" s="12">
        <v>0</v>
      </c>
      <c r="W46" s="12">
        <v>0</v>
      </c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7"/>
      <c r="AQ46" s="57"/>
      <c r="AR46" s="57"/>
      <c r="AS46" s="57"/>
      <c r="AT46" s="57"/>
      <c r="AU46" s="57"/>
      <c r="AV46" s="12">
        <v>0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14">
        <f t="shared" si="9"/>
        <v>7</v>
      </c>
    </row>
    <row r="47" spans="1:58" ht="9.75" customHeight="1">
      <c r="A47" s="777"/>
      <c r="B47" s="714" t="s">
        <v>134</v>
      </c>
      <c r="C47" s="708" t="s">
        <v>26</v>
      </c>
      <c r="D47" s="57" t="s">
        <v>101</v>
      </c>
      <c r="E47" s="56">
        <v>3</v>
      </c>
      <c r="F47" s="56">
        <v>3</v>
      </c>
      <c r="G47" s="56">
        <v>3</v>
      </c>
      <c r="H47" s="56">
        <v>3</v>
      </c>
      <c r="I47" s="56">
        <v>3</v>
      </c>
      <c r="J47" s="56">
        <v>3</v>
      </c>
      <c r="K47" s="56">
        <v>3</v>
      </c>
      <c r="L47" s="56">
        <v>3</v>
      </c>
      <c r="M47" s="56">
        <v>3</v>
      </c>
      <c r="N47" s="56">
        <v>3</v>
      </c>
      <c r="O47" s="56">
        <v>3</v>
      </c>
      <c r="P47" s="56">
        <v>3</v>
      </c>
      <c r="Q47" s="56">
        <v>3</v>
      </c>
      <c r="R47" s="56">
        <v>3</v>
      </c>
      <c r="S47" s="56">
        <v>3</v>
      </c>
      <c r="T47" s="56">
        <v>3</v>
      </c>
      <c r="U47" s="56"/>
      <c r="V47" s="12">
        <v>0</v>
      </c>
      <c r="W47" s="12">
        <v>0</v>
      </c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81"/>
      <c r="AP47" s="57"/>
      <c r="AQ47" s="57"/>
      <c r="AR47" s="56"/>
      <c r="AS47" s="56"/>
      <c r="AT47" s="15"/>
      <c r="AU47" s="57"/>
      <c r="AV47" s="12">
        <v>0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14">
        <f t="shared" si="9"/>
        <v>48</v>
      </c>
    </row>
    <row r="48" spans="1:58" ht="9.75" customHeight="1">
      <c r="A48" s="777"/>
      <c r="B48" s="715"/>
      <c r="C48" s="709"/>
      <c r="D48" s="57" t="s">
        <v>102</v>
      </c>
      <c r="E48" s="56"/>
      <c r="F48" s="56">
        <v>1</v>
      </c>
      <c r="G48" s="56"/>
      <c r="H48" s="56"/>
      <c r="I48" s="56">
        <v>1</v>
      </c>
      <c r="J48" s="56"/>
      <c r="K48" s="56"/>
      <c r="L48" s="56">
        <v>1</v>
      </c>
      <c r="M48" s="56"/>
      <c r="N48" s="56"/>
      <c r="O48" s="56">
        <v>1</v>
      </c>
      <c r="P48" s="56"/>
      <c r="Q48" s="56"/>
      <c r="R48" s="56">
        <v>1</v>
      </c>
      <c r="S48" s="56">
        <v>1</v>
      </c>
      <c r="T48" s="56">
        <v>1</v>
      </c>
      <c r="U48" s="56"/>
      <c r="V48" s="12">
        <v>0</v>
      </c>
      <c r="W48" s="12">
        <v>0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57"/>
      <c r="AR48" s="15"/>
      <c r="AS48" s="15"/>
      <c r="AT48" s="15"/>
      <c r="AU48" s="61"/>
      <c r="AV48" s="12">
        <v>0</v>
      </c>
      <c r="AW48" s="61"/>
      <c r="AX48" s="61"/>
      <c r="AY48" s="61"/>
      <c r="AZ48" s="61"/>
      <c r="BA48" s="61"/>
      <c r="BB48" s="61"/>
      <c r="BC48" s="61"/>
      <c r="BD48" s="61"/>
      <c r="BE48" s="61"/>
      <c r="BF48" s="22">
        <f t="shared" si="9"/>
        <v>7</v>
      </c>
    </row>
    <row r="49" spans="1:58" ht="9.75" customHeight="1">
      <c r="A49" s="777"/>
      <c r="B49" s="714" t="s">
        <v>136</v>
      </c>
      <c r="C49" s="708" t="s">
        <v>24</v>
      </c>
      <c r="D49" s="57" t="s">
        <v>101</v>
      </c>
      <c r="E49" s="57">
        <v>2</v>
      </c>
      <c r="F49" s="57">
        <v>2</v>
      </c>
      <c r="G49" s="57">
        <v>2</v>
      </c>
      <c r="H49" s="57">
        <v>2</v>
      </c>
      <c r="I49" s="57">
        <v>2</v>
      </c>
      <c r="J49" s="57">
        <v>2</v>
      </c>
      <c r="K49" s="57">
        <v>2</v>
      </c>
      <c r="L49" s="57">
        <v>2</v>
      </c>
      <c r="M49" s="57">
        <v>2</v>
      </c>
      <c r="N49" s="57">
        <v>2</v>
      </c>
      <c r="O49" s="57">
        <v>2</v>
      </c>
      <c r="P49" s="57">
        <v>2</v>
      </c>
      <c r="Q49" s="57">
        <v>2</v>
      </c>
      <c r="R49" s="57">
        <v>2</v>
      </c>
      <c r="S49" s="57">
        <v>2</v>
      </c>
      <c r="T49" s="57">
        <v>2</v>
      </c>
      <c r="U49" s="57"/>
      <c r="V49" s="12">
        <v>0</v>
      </c>
      <c r="W49" s="12">
        <v>0</v>
      </c>
      <c r="X49" s="57">
        <v>2</v>
      </c>
      <c r="Y49" s="57">
        <v>2</v>
      </c>
      <c r="Z49" s="57">
        <v>2</v>
      </c>
      <c r="AA49" s="57">
        <v>2</v>
      </c>
      <c r="AB49" s="57"/>
      <c r="AC49" s="57">
        <v>2</v>
      </c>
      <c r="AD49" s="57">
        <v>2</v>
      </c>
      <c r="AE49" s="57">
        <v>2</v>
      </c>
      <c r="AF49" s="57">
        <v>2</v>
      </c>
      <c r="AG49" s="57"/>
      <c r="AH49" s="57">
        <v>2</v>
      </c>
      <c r="AI49" s="57">
        <v>2</v>
      </c>
      <c r="AJ49" s="57">
        <v>2</v>
      </c>
      <c r="AK49" s="57">
        <v>2</v>
      </c>
      <c r="AL49" s="57"/>
      <c r="AM49" s="57">
        <v>2</v>
      </c>
      <c r="AN49" s="57">
        <v>2</v>
      </c>
      <c r="AO49" s="57">
        <v>2</v>
      </c>
      <c r="AP49" s="57">
        <v>2</v>
      </c>
      <c r="AQ49" s="57"/>
      <c r="AR49" s="57">
        <v>2</v>
      </c>
      <c r="AS49" s="57">
        <v>2</v>
      </c>
      <c r="AT49" s="57">
        <v>2</v>
      </c>
      <c r="AU49" s="57"/>
      <c r="AV49" s="12">
        <v>0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14">
        <f t="shared" si="9"/>
        <v>70</v>
      </c>
    </row>
    <row r="50" spans="1:58" ht="9.75" customHeight="1">
      <c r="A50" s="777"/>
      <c r="B50" s="715"/>
      <c r="C50" s="709"/>
      <c r="D50" s="57" t="s">
        <v>102</v>
      </c>
      <c r="E50" s="56"/>
      <c r="F50" s="56">
        <v>1</v>
      </c>
      <c r="G50" s="56"/>
      <c r="H50" s="56"/>
      <c r="I50" s="56">
        <v>1</v>
      </c>
      <c r="J50" s="56"/>
      <c r="K50" s="56"/>
      <c r="L50" s="56">
        <v>1</v>
      </c>
      <c r="M50" s="56"/>
      <c r="N50" s="56"/>
      <c r="O50" s="56">
        <v>1</v>
      </c>
      <c r="P50" s="56"/>
      <c r="Q50" s="56"/>
      <c r="R50" s="56">
        <v>1</v>
      </c>
      <c r="S50" s="56"/>
      <c r="T50" s="56">
        <v>1</v>
      </c>
      <c r="U50" s="56"/>
      <c r="V50" s="12">
        <v>0</v>
      </c>
      <c r="W50" s="12">
        <v>0</v>
      </c>
      <c r="X50" s="56">
        <v>1</v>
      </c>
      <c r="Y50" s="56"/>
      <c r="Z50" s="56">
        <v>1</v>
      </c>
      <c r="AA50" s="56"/>
      <c r="AB50" s="56"/>
      <c r="AC50" s="56"/>
      <c r="AD50" s="56"/>
      <c r="AE50" s="56">
        <v>1</v>
      </c>
      <c r="AF50" s="56"/>
      <c r="AG50" s="56"/>
      <c r="AH50" s="56"/>
      <c r="AI50" s="56"/>
      <c r="AJ50" s="56">
        <v>1</v>
      </c>
      <c r="AK50" s="56"/>
      <c r="AL50" s="56"/>
      <c r="AM50" s="56"/>
      <c r="AN50" s="56"/>
      <c r="AO50" s="56">
        <v>1</v>
      </c>
      <c r="AP50" s="56"/>
      <c r="AQ50" s="56"/>
      <c r="AR50" s="56"/>
      <c r="AS50" s="56">
        <v>1</v>
      </c>
      <c r="AT50" s="56">
        <v>1</v>
      </c>
      <c r="AU50" s="57"/>
      <c r="AV50" s="12">
        <v>0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14">
        <f t="shared" si="9"/>
        <v>13</v>
      </c>
    </row>
    <row r="51" spans="1:58" ht="9.75" customHeight="1">
      <c r="A51" s="777"/>
      <c r="B51" s="714" t="s">
        <v>283</v>
      </c>
      <c r="C51" s="708" t="s">
        <v>33</v>
      </c>
      <c r="D51" s="57" t="s">
        <v>101</v>
      </c>
      <c r="E51" s="56">
        <v>2</v>
      </c>
      <c r="F51" s="56">
        <v>2</v>
      </c>
      <c r="G51" s="56">
        <v>2</v>
      </c>
      <c r="H51" s="56">
        <v>2</v>
      </c>
      <c r="I51" s="56">
        <v>2</v>
      </c>
      <c r="J51" s="56">
        <v>2</v>
      </c>
      <c r="K51" s="56">
        <v>2</v>
      </c>
      <c r="L51" s="56">
        <v>2</v>
      </c>
      <c r="M51" s="56">
        <v>2</v>
      </c>
      <c r="N51" s="56">
        <v>2</v>
      </c>
      <c r="O51" s="56">
        <v>2</v>
      </c>
      <c r="P51" s="56">
        <v>2</v>
      </c>
      <c r="Q51" s="56">
        <v>2</v>
      </c>
      <c r="R51" s="56">
        <v>2</v>
      </c>
      <c r="S51" s="56">
        <v>2</v>
      </c>
      <c r="T51" s="56">
        <v>2</v>
      </c>
      <c r="U51" s="56"/>
      <c r="V51" s="12">
        <v>0</v>
      </c>
      <c r="W51" s="12">
        <v>0</v>
      </c>
      <c r="X51" s="57">
        <v>2</v>
      </c>
      <c r="Y51" s="57">
        <v>2</v>
      </c>
      <c r="Z51" s="57">
        <v>2</v>
      </c>
      <c r="AA51" s="57">
        <v>2</v>
      </c>
      <c r="AB51" s="57"/>
      <c r="AC51" s="57">
        <v>2</v>
      </c>
      <c r="AD51" s="57">
        <v>2</v>
      </c>
      <c r="AE51" s="57">
        <v>2</v>
      </c>
      <c r="AF51" s="57">
        <v>2</v>
      </c>
      <c r="AG51" s="57"/>
      <c r="AH51" s="57">
        <v>2</v>
      </c>
      <c r="AI51" s="57">
        <v>2</v>
      </c>
      <c r="AJ51" s="57">
        <v>2</v>
      </c>
      <c r="AK51" s="57">
        <v>2</v>
      </c>
      <c r="AL51" s="57"/>
      <c r="AM51" s="57">
        <v>2</v>
      </c>
      <c r="AN51" s="57">
        <v>2</v>
      </c>
      <c r="AO51" s="57">
        <v>2</v>
      </c>
      <c r="AP51" s="57">
        <v>2</v>
      </c>
      <c r="AQ51" s="57"/>
      <c r="AR51" s="57">
        <v>2</v>
      </c>
      <c r="AS51" s="57">
        <v>2</v>
      </c>
      <c r="AT51" s="57">
        <v>2</v>
      </c>
      <c r="AU51" s="57"/>
      <c r="AV51" s="12">
        <v>0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14">
        <f t="shared" si="9"/>
        <v>70</v>
      </c>
    </row>
    <row r="52" spans="1:58" ht="9.75" customHeight="1">
      <c r="A52" s="777"/>
      <c r="B52" s="715"/>
      <c r="C52" s="709"/>
      <c r="D52" s="57" t="s">
        <v>102</v>
      </c>
      <c r="E52" s="56">
        <v>2</v>
      </c>
      <c r="F52" s="56">
        <v>2</v>
      </c>
      <c r="G52" s="56">
        <v>2</v>
      </c>
      <c r="H52" s="56">
        <v>2</v>
      </c>
      <c r="I52" s="56">
        <v>2</v>
      </c>
      <c r="J52" s="56">
        <v>2</v>
      </c>
      <c r="K52" s="56">
        <v>2</v>
      </c>
      <c r="L52" s="56">
        <v>2</v>
      </c>
      <c r="M52" s="56">
        <v>2</v>
      </c>
      <c r="N52" s="56">
        <v>2</v>
      </c>
      <c r="O52" s="56">
        <v>2</v>
      </c>
      <c r="P52" s="56">
        <v>2</v>
      </c>
      <c r="Q52" s="56">
        <v>2</v>
      </c>
      <c r="R52" s="56">
        <v>2</v>
      </c>
      <c r="S52" s="56">
        <v>2</v>
      </c>
      <c r="T52" s="56">
        <v>2</v>
      </c>
      <c r="U52" s="56"/>
      <c r="V52" s="12">
        <v>0</v>
      </c>
      <c r="W52" s="12">
        <v>0</v>
      </c>
      <c r="X52" s="57">
        <v>2</v>
      </c>
      <c r="Y52" s="57">
        <v>2</v>
      </c>
      <c r="Z52" s="57">
        <v>2</v>
      </c>
      <c r="AA52" s="57">
        <v>2</v>
      </c>
      <c r="AB52" s="57"/>
      <c r="AC52" s="57">
        <v>2</v>
      </c>
      <c r="AD52" s="57">
        <v>2</v>
      </c>
      <c r="AE52" s="57">
        <v>2</v>
      </c>
      <c r="AF52" s="57">
        <v>2</v>
      </c>
      <c r="AG52" s="57"/>
      <c r="AH52" s="57">
        <v>2</v>
      </c>
      <c r="AI52" s="57">
        <v>2</v>
      </c>
      <c r="AJ52" s="57">
        <v>2</v>
      </c>
      <c r="AK52" s="57">
        <v>2</v>
      </c>
      <c r="AL52" s="57"/>
      <c r="AM52" s="57">
        <v>2</v>
      </c>
      <c r="AN52" s="57">
        <v>2</v>
      </c>
      <c r="AO52" s="57">
        <v>2</v>
      </c>
      <c r="AP52" s="57">
        <v>2</v>
      </c>
      <c r="AQ52" s="57"/>
      <c r="AR52" s="57">
        <v>2</v>
      </c>
      <c r="AS52" s="57">
        <v>2</v>
      </c>
      <c r="AT52" s="57">
        <v>2</v>
      </c>
      <c r="AU52" s="57"/>
      <c r="AV52" s="12">
        <v>0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14">
        <f t="shared" si="9"/>
        <v>70</v>
      </c>
    </row>
    <row r="53" spans="1:58" ht="18" customHeight="1">
      <c r="A53" s="777"/>
      <c r="B53" s="737" t="s">
        <v>138</v>
      </c>
      <c r="C53" s="765" t="s">
        <v>139</v>
      </c>
      <c r="D53" s="12" t="s">
        <v>101</v>
      </c>
      <c r="E53" s="13">
        <f>E55+E57</f>
        <v>6</v>
      </c>
      <c r="F53" s="13">
        <f aca="true" t="shared" si="11" ref="F53:BE53">F55+F57</f>
        <v>6</v>
      </c>
      <c r="G53" s="13">
        <f t="shared" si="11"/>
        <v>6</v>
      </c>
      <c r="H53" s="13">
        <f t="shared" si="11"/>
        <v>6</v>
      </c>
      <c r="I53" s="13">
        <f t="shared" si="11"/>
        <v>6</v>
      </c>
      <c r="J53" s="13">
        <f t="shared" si="11"/>
        <v>6</v>
      </c>
      <c r="K53" s="13">
        <f t="shared" si="11"/>
        <v>5</v>
      </c>
      <c r="L53" s="13">
        <f t="shared" si="11"/>
        <v>6</v>
      </c>
      <c r="M53" s="13">
        <f t="shared" si="11"/>
        <v>6</v>
      </c>
      <c r="N53" s="13">
        <f t="shared" si="11"/>
        <v>5</v>
      </c>
      <c r="O53" s="13">
        <f t="shared" si="11"/>
        <v>6</v>
      </c>
      <c r="P53" s="13">
        <f t="shared" si="11"/>
        <v>6</v>
      </c>
      <c r="Q53" s="13">
        <f t="shared" si="11"/>
        <v>6</v>
      </c>
      <c r="R53" s="13">
        <f t="shared" si="11"/>
        <v>6</v>
      </c>
      <c r="S53" s="13">
        <f t="shared" si="11"/>
        <v>6</v>
      </c>
      <c r="T53" s="13">
        <f t="shared" si="11"/>
        <v>6</v>
      </c>
      <c r="U53" s="13">
        <f t="shared" si="11"/>
        <v>0</v>
      </c>
      <c r="V53" s="13">
        <f t="shared" si="11"/>
        <v>0</v>
      </c>
      <c r="W53" s="13">
        <f t="shared" si="11"/>
        <v>0</v>
      </c>
      <c r="X53" s="13">
        <f t="shared" si="11"/>
        <v>2</v>
      </c>
      <c r="Y53" s="13">
        <f t="shared" si="11"/>
        <v>2</v>
      </c>
      <c r="Z53" s="13">
        <f t="shared" si="11"/>
        <v>2</v>
      </c>
      <c r="AA53" s="13">
        <f t="shared" si="11"/>
        <v>2</v>
      </c>
      <c r="AB53" s="13">
        <f t="shared" si="11"/>
        <v>0</v>
      </c>
      <c r="AC53" s="13">
        <f t="shared" si="11"/>
        <v>2</v>
      </c>
      <c r="AD53" s="13">
        <f t="shared" si="11"/>
        <v>2</v>
      </c>
      <c r="AE53" s="13">
        <f t="shared" si="11"/>
        <v>2</v>
      </c>
      <c r="AF53" s="13">
        <f t="shared" si="11"/>
        <v>2</v>
      </c>
      <c r="AG53" s="13">
        <f t="shared" si="11"/>
        <v>0</v>
      </c>
      <c r="AH53" s="13">
        <f t="shared" si="11"/>
        <v>2</v>
      </c>
      <c r="AI53" s="13">
        <f t="shared" si="11"/>
        <v>2</v>
      </c>
      <c r="AJ53" s="13">
        <f t="shared" si="11"/>
        <v>2</v>
      </c>
      <c r="AK53" s="13">
        <f t="shared" si="11"/>
        <v>2</v>
      </c>
      <c r="AL53" s="13">
        <f t="shared" si="11"/>
        <v>0</v>
      </c>
      <c r="AM53" s="13">
        <f t="shared" si="11"/>
        <v>2</v>
      </c>
      <c r="AN53" s="13">
        <f t="shared" si="11"/>
        <v>2</v>
      </c>
      <c r="AO53" s="13">
        <f t="shared" si="11"/>
        <v>2</v>
      </c>
      <c r="AP53" s="13">
        <f t="shared" si="11"/>
        <v>2</v>
      </c>
      <c r="AQ53" s="13">
        <f t="shared" si="11"/>
        <v>0</v>
      </c>
      <c r="AR53" s="13">
        <f t="shared" si="11"/>
        <v>2</v>
      </c>
      <c r="AS53" s="13">
        <f t="shared" si="11"/>
        <v>2</v>
      </c>
      <c r="AT53" s="13">
        <f t="shared" si="11"/>
        <v>2</v>
      </c>
      <c r="AU53" s="13">
        <f t="shared" si="11"/>
        <v>0</v>
      </c>
      <c r="AV53" s="13">
        <f t="shared" si="11"/>
        <v>0</v>
      </c>
      <c r="AW53" s="13">
        <f t="shared" si="11"/>
        <v>0</v>
      </c>
      <c r="AX53" s="13">
        <f t="shared" si="11"/>
        <v>0</v>
      </c>
      <c r="AY53" s="13">
        <f t="shared" si="11"/>
        <v>0</v>
      </c>
      <c r="AZ53" s="13">
        <f t="shared" si="11"/>
        <v>0</v>
      </c>
      <c r="BA53" s="13">
        <f t="shared" si="11"/>
        <v>0</v>
      </c>
      <c r="BB53" s="13">
        <f t="shared" si="11"/>
        <v>0</v>
      </c>
      <c r="BC53" s="13">
        <f t="shared" si="11"/>
        <v>0</v>
      </c>
      <c r="BD53" s="13">
        <f t="shared" si="11"/>
        <v>0</v>
      </c>
      <c r="BE53" s="13">
        <f t="shared" si="11"/>
        <v>0</v>
      </c>
      <c r="BF53" s="13">
        <f t="shared" si="9"/>
        <v>132</v>
      </c>
    </row>
    <row r="54" spans="1:58" ht="20.25" customHeight="1">
      <c r="A54" s="777"/>
      <c r="B54" s="737"/>
      <c r="C54" s="766"/>
      <c r="D54" s="12" t="s">
        <v>102</v>
      </c>
      <c r="E54" s="13">
        <f>E56+E58</f>
        <v>3</v>
      </c>
      <c r="F54" s="13">
        <f aca="true" t="shared" si="12" ref="F54:BE54">F56+F58</f>
        <v>3</v>
      </c>
      <c r="G54" s="13">
        <f t="shared" si="12"/>
        <v>2</v>
      </c>
      <c r="H54" s="13">
        <f t="shared" si="12"/>
        <v>3</v>
      </c>
      <c r="I54" s="13">
        <f t="shared" si="12"/>
        <v>3</v>
      </c>
      <c r="J54" s="13">
        <f t="shared" si="12"/>
        <v>3</v>
      </c>
      <c r="K54" s="13">
        <f t="shared" si="12"/>
        <v>3</v>
      </c>
      <c r="L54" s="13">
        <f t="shared" si="12"/>
        <v>3</v>
      </c>
      <c r="M54" s="13">
        <f t="shared" si="12"/>
        <v>3</v>
      </c>
      <c r="N54" s="13">
        <f t="shared" si="12"/>
        <v>3</v>
      </c>
      <c r="O54" s="13">
        <f t="shared" si="12"/>
        <v>3</v>
      </c>
      <c r="P54" s="13">
        <f t="shared" si="12"/>
        <v>3</v>
      </c>
      <c r="Q54" s="13">
        <f t="shared" si="12"/>
        <v>3</v>
      </c>
      <c r="R54" s="13">
        <f t="shared" si="12"/>
        <v>3</v>
      </c>
      <c r="S54" s="13">
        <f t="shared" si="12"/>
        <v>3</v>
      </c>
      <c r="T54" s="13">
        <f t="shared" si="12"/>
        <v>3</v>
      </c>
      <c r="U54" s="13">
        <f t="shared" si="12"/>
        <v>0</v>
      </c>
      <c r="V54" s="13">
        <f t="shared" si="12"/>
        <v>0</v>
      </c>
      <c r="W54" s="13">
        <f t="shared" si="12"/>
        <v>0</v>
      </c>
      <c r="X54" s="13">
        <f t="shared" si="12"/>
        <v>1</v>
      </c>
      <c r="Y54" s="13">
        <f t="shared" si="12"/>
        <v>1</v>
      </c>
      <c r="Z54" s="13">
        <f t="shared" si="12"/>
        <v>1</v>
      </c>
      <c r="AA54" s="13">
        <f t="shared" si="12"/>
        <v>1</v>
      </c>
      <c r="AB54" s="13">
        <f t="shared" si="12"/>
        <v>0</v>
      </c>
      <c r="AC54" s="13">
        <f t="shared" si="12"/>
        <v>1</v>
      </c>
      <c r="AD54" s="13">
        <f t="shared" si="12"/>
        <v>1</v>
      </c>
      <c r="AE54" s="13">
        <f t="shared" si="12"/>
        <v>1</v>
      </c>
      <c r="AF54" s="13">
        <f t="shared" si="12"/>
        <v>1</v>
      </c>
      <c r="AG54" s="13">
        <f t="shared" si="12"/>
        <v>0</v>
      </c>
      <c r="AH54" s="13">
        <f t="shared" si="12"/>
        <v>1</v>
      </c>
      <c r="AI54" s="13">
        <f t="shared" si="12"/>
        <v>1</v>
      </c>
      <c r="AJ54" s="13">
        <f t="shared" si="12"/>
        <v>1</v>
      </c>
      <c r="AK54" s="13">
        <f t="shared" si="12"/>
        <v>1</v>
      </c>
      <c r="AL54" s="13">
        <f t="shared" si="12"/>
        <v>0</v>
      </c>
      <c r="AM54" s="13">
        <f t="shared" si="12"/>
        <v>1</v>
      </c>
      <c r="AN54" s="13">
        <f t="shared" si="12"/>
        <v>1</v>
      </c>
      <c r="AO54" s="13">
        <f t="shared" si="12"/>
        <v>1</v>
      </c>
      <c r="AP54" s="13">
        <f t="shared" si="12"/>
        <v>1</v>
      </c>
      <c r="AQ54" s="13">
        <f t="shared" si="12"/>
        <v>0</v>
      </c>
      <c r="AR54" s="13">
        <f t="shared" si="12"/>
        <v>1</v>
      </c>
      <c r="AS54" s="13">
        <f t="shared" si="12"/>
        <v>1</v>
      </c>
      <c r="AT54" s="13">
        <f t="shared" si="12"/>
        <v>1</v>
      </c>
      <c r="AU54" s="13">
        <f t="shared" si="12"/>
        <v>0</v>
      </c>
      <c r="AV54" s="13">
        <f t="shared" si="12"/>
        <v>0</v>
      </c>
      <c r="AW54" s="13">
        <f t="shared" si="12"/>
        <v>0</v>
      </c>
      <c r="AX54" s="13">
        <f t="shared" si="12"/>
        <v>0</v>
      </c>
      <c r="AY54" s="13">
        <f t="shared" si="12"/>
        <v>0</v>
      </c>
      <c r="AZ54" s="13">
        <f t="shared" si="12"/>
        <v>0</v>
      </c>
      <c r="BA54" s="13">
        <f t="shared" si="12"/>
        <v>0</v>
      </c>
      <c r="BB54" s="13">
        <f t="shared" si="12"/>
        <v>0</v>
      </c>
      <c r="BC54" s="13">
        <f t="shared" si="12"/>
        <v>0</v>
      </c>
      <c r="BD54" s="13">
        <f t="shared" si="12"/>
        <v>0</v>
      </c>
      <c r="BE54" s="13">
        <f t="shared" si="12"/>
        <v>0</v>
      </c>
      <c r="BF54" s="13">
        <f t="shared" si="9"/>
        <v>66</v>
      </c>
    </row>
    <row r="55" spans="1:58" ht="9.75" customHeight="1">
      <c r="A55" s="777"/>
      <c r="B55" s="757" t="s">
        <v>140</v>
      </c>
      <c r="C55" s="708" t="s">
        <v>34</v>
      </c>
      <c r="D55" s="57" t="s">
        <v>101</v>
      </c>
      <c r="E55" s="56">
        <v>2</v>
      </c>
      <c r="F55" s="56">
        <v>2</v>
      </c>
      <c r="G55" s="56">
        <v>2</v>
      </c>
      <c r="H55" s="56">
        <v>2</v>
      </c>
      <c r="I55" s="56">
        <v>2</v>
      </c>
      <c r="J55" s="56">
        <v>2</v>
      </c>
      <c r="K55" s="56">
        <v>2</v>
      </c>
      <c r="L55" s="56">
        <v>2</v>
      </c>
      <c r="M55" s="56">
        <v>2</v>
      </c>
      <c r="N55" s="56">
        <v>2</v>
      </c>
      <c r="O55" s="56">
        <v>2</v>
      </c>
      <c r="P55" s="56">
        <v>2</v>
      </c>
      <c r="Q55" s="56">
        <v>2</v>
      </c>
      <c r="R55" s="56">
        <v>2</v>
      </c>
      <c r="S55" s="56">
        <v>2</v>
      </c>
      <c r="T55" s="56">
        <v>2</v>
      </c>
      <c r="U55" s="56"/>
      <c r="V55" s="12">
        <v>0</v>
      </c>
      <c r="W55" s="12">
        <v>0</v>
      </c>
      <c r="X55" s="57">
        <v>2</v>
      </c>
      <c r="Y55" s="57">
        <v>2</v>
      </c>
      <c r="Z55" s="57">
        <v>2</v>
      </c>
      <c r="AA55" s="57">
        <v>2</v>
      </c>
      <c r="AB55" s="57"/>
      <c r="AC55" s="57">
        <v>2</v>
      </c>
      <c r="AD55" s="57">
        <v>2</v>
      </c>
      <c r="AE55" s="57">
        <v>2</v>
      </c>
      <c r="AF55" s="57">
        <v>2</v>
      </c>
      <c r="AG55" s="57"/>
      <c r="AH55" s="57">
        <v>2</v>
      </c>
      <c r="AI55" s="57">
        <v>2</v>
      </c>
      <c r="AJ55" s="57">
        <v>2</v>
      </c>
      <c r="AK55" s="57">
        <v>2</v>
      </c>
      <c r="AL55" s="57"/>
      <c r="AM55" s="57">
        <v>2</v>
      </c>
      <c r="AN55" s="57">
        <v>2</v>
      </c>
      <c r="AO55" s="57">
        <v>2</v>
      </c>
      <c r="AP55" s="57">
        <v>2</v>
      </c>
      <c r="AQ55" s="57"/>
      <c r="AR55" s="57">
        <v>2</v>
      </c>
      <c r="AS55" s="57">
        <v>2</v>
      </c>
      <c r="AT55" s="57">
        <v>2</v>
      </c>
      <c r="AU55" s="57"/>
      <c r="AV55" s="12">
        <v>0</v>
      </c>
      <c r="AW55" s="57"/>
      <c r="AX55" s="57"/>
      <c r="AY55" s="57"/>
      <c r="AZ55" s="57"/>
      <c r="BA55" s="57"/>
      <c r="BB55" s="57"/>
      <c r="BC55" s="57"/>
      <c r="BD55" s="57"/>
      <c r="BE55" s="57"/>
      <c r="BF55" s="14">
        <f t="shared" si="9"/>
        <v>70</v>
      </c>
    </row>
    <row r="56" spans="1:58" ht="9.75" customHeight="1">
      <c r="A56" s="777"/>
      <c r="B56" s="758"/>
      <c r="C56" s="709"/>
      <c r="D56" s="57" t="s">
        <v>102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/>
      <c r="V56" s="12">
        <v>0</v>
      </c>
      <c r="W56" s="12">
        <v>0</v>
      </c>
      <c r="X56" s="57">
        <v>1</v>
      </c>
      <c r="Y56" s="57">
        <v>1</v>
      </c>
      <c r="Z56" s="57">
        <v>1</v>
      </c>
      <c r="AA56" s="57">
        <v>1</v>
      </c>
      <c r="AB56" s="57"/>
      <c r="AC56" s="57">
        <v>1</v>
      </c>
      <c r="AD56" s="57">
        <v>1</v>
      </c>
      <c r="AE56" s="57">
        <v>1</v>
      </c>
      <c r="AF56" s="57">
        <v>1</v>
      </c>
      <c r="AG56" s="57"/>
      <c r="AH56" s="57">
        <v>1</v>
      </c>
      <c r="AI56" s="57">
        <v>1</v>
      </c>
      <c r="AJ56" s="57">
        <v>1</v>
      </c>
      <c r="AK56" s="57">
        <v>1</v>
      </c>
      <c r="AL56" s="57"/>
      <c r="AM56" s="57">
        <v>1</v>
      </c>
      <c r="AN56" s="57">
        <v>1</v>
      </c>
      <c r="AO56" s="57">
        <v>1</v>
      </c>
      <c r="AP56" s="57">
        <v>1</v>
      </c>
      <c r="AQ56" s="57"/>
      <c r="AR56" s="57">
        <v>1</v>
      </c>
      <c r="AS56" s="57">
        <v>1</v>
      </c>
      <c r="AT56" s="57">
        <v>1</v>
      </c>
      <c r="AU56" s="57"/>
      <c r="AV56" s="12">
        <v>0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14">
        <f t="shared" si="9"/>
        <v>35</v>
      </c>
    </row>
    <row r="57" spans="1:58" ht="9.75" customHeight="1">
      <c r="A57" s="777"/>
      <c r="B57" s="714" t="s">
        <v>141</v>
      </c>
      <c r="C57" s="759" t="s">
        <v>334</v>
      </c>
      <c r="D57" s="57" t="s">
        <v>101</v>
      </c>
      <c r="E57" s="57">
        <v>4</v>
      </c>
      <c r="F57" s="57">
        <v>4</v>
      </c>
      <c r="G57" s="57">
        <v>4</v>
      </c>
      <c r="H57" s="57">
        <v>4</v>
      </c>
      <c r="I57" s="57">
        <v>4</v>
      </c>
      <c r="J57" s="57">
        <v>4</v>
      </c>
      <c r="K57" s="57">
        <v>3</v>
      </c>
      <c r="L57" s="57">
        <v>4</v>
      </c>
      <c r="M57" s="57">
        <v>4</v>
      </c>
      <c r="N57" s="57">
        <v>3</v>
      </c>
      <c r="O57" s="57">
        <v>4</v>
      </c>
      <c r="P57" s="57">
        <v>4</v>
      </c>
      <c r="Q57" s="57">
        <v>4</v>
      </c>
      <c r="R57" s="57">
        <v>4</v>
      </c>
      <c r="S57" s="57">
        <v>4</v>
      </c>
      <c r="T57" s="57">
        <v>4</v>
      </c>
      <c r="U57" s="57"/>
      <c r="V57" s="12">
        <v>0</v>
      </c>
      <c r="W57" s="12">
        <v>0</v>
      </c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15"/>
      <c r="AU57" s="57"/>
      <c r="AV57" s="12">
        <v>0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14">
        <f t="shared" si="9"/>
        <v>62</v>
      </c>
    </row>
    <row r="58" spans="1:58" ht="9.75" customHeight="1">
      <c r="A58" s="777"/>
      <c r="B58" s="715"/>
      <c r="C58" s="760"/>
      <c r="D58" s="57" t="s">
        <v>102</v>
      </c>
      <c r="E58" s="56">
        <v>2</v>
      </c>
      <c r="F58" s="56">
        <v>2</v>
      </c>
      <c r="G58" s="56">
        <v>1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56">
        <v>2</v>
      </c>
      <c r="N58" s="56">
        <v>2</v>
      </c>
      <c r="O58" s="56">
        <v>2</v>
      </c>
      <c r="P58" s="56">
        <v>2</v>
      </c>
      <c r="Q58" s="56">
        <v>2</v>
      </c>
      <c r="R58" s="56">
        <v>2</v>
      </c>
      <c r="S58" s="56">
        <v>2</v>
      </c>
      <c r="T58" s="56">
        <v>2</v>
      </c>
      <c r="U58" s="56"/>
      <c r="V58" s="12">
        <v>0</v>
      </c>
      <c r="W58" s="12">
        <v>0</v>
      </c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15"/>
      <c r="AU58" s="57"/>
      <c r="AV58" s="12">
        <v>0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14">
        <f t="shared" si="9"/>
        <v>31</v>
      </c>
    </row>
    <row r="59" spans="1:58" ht="16.5">
      <c r="A59" s="777"/>
      <c r="B59" s="770" t="s">
        <v>37</v>
      </c>
      <c r="C59" s="765" t="s">
        <v>106</v>
      </c>
      <c r="D59" s="16" t="s">
        <v>101</v>
      </c>
      <c r="E59" s="85">
        <f aca="true" t="shared" si="13" ref="E59:AJ59">E61+E75</f>
        <v>20</v>
      </c>
      <c r="F59" s="85">
        <f t="shared" si="13"/>
        <v>20</v>
      </c>
      <c r="G59" s="85">
        <f t="shared" si="13"/>
        <v>20</v>
      </c>
      <c r="H59" s="85">
        <f t="shared" si="13"/>
        <v>20</v>
      </c>
      <c r="I59" s="85">
        <f t="shared" si="13"/>
        <v>20</v>
      </c>
      <c r="J59" s="85">
        <f t="shared" si="13"/>
        <v>20</v>
      </c>
      <c r="K59" s="85">
        <f t="shared" si="13"/>
        <v>21</v>
      </c>
      <c r="L59" s="85">
        <f t="shared" si="13"/>
        <v>20</v>
      </c>
      <c r="M59" s="85">
        <f t="shared" si="13"/>
        <v>20</v>
      </c>
      <c r="N59" s="85">
        <f t="shared" si="13"/>
        <v>21</v>
      </c>
      <c r="O59" s="85">
        <f t="shared" si="13"/>
        <v>20</v>
      </c>
      <c r="P59" s="85">
        <f t="shared" si="13"/>
        <v>20</v>
      </c>
      <c r="Q59" s="85">
        <f t="shared" si="13"/>
        <v>20</v>
      </c>
      <c r="R59" s="85">
        <f t="shared" si="13"/>
        <v>20</v>
      </c>
      <c r="S59" s="85">
        <f t="shared" si="13"/>
        <v>20</v>
      </c>
      <c r="T59" s="85">
        <f t="shared" si="13"/>
        <v>20</v>
      </c>
      <c r="U59" s="85">
        <f t="shared" si="13"/>
        <v>0</v>
      </c>
      <c r="V59" s="85">
        <f t="shared" si="13"/>
        <v>0</v>
      </c>
      <c r="W59" s="85">
        <f t="shared" si="13"/>
        <v>0</v>
      </c>
      <c r="X59" s="85">
        <f t="shared" si="13"/>
        <v>30</v>
      </c>
      <c r="Y59" s="85">
        <f t="shared" si="13"/>
        <v>30</v>
      </c>
      <c r="Z59" s="85">
        <f t="shared" si="13"/>
        <v>30</v>
      </c>
      <c r="AA59" s="85">
        <f t="shared" si="13"/>
        <v>30</v>
      </c>
      <c r="AB59" s="85">
        <f t="shared" si="13"/>
        <v>36</v>
      </c>
      <c r="AC59" s="85">
        <f t="shared" si="13"/>
        <v>30</v>
      </c>
      <c r="AD59" s="85">
        <f t="shared" si="13"/>
        <v>30</v>
      </c>
      <c r="AE59" s="85">
        <f t="shared" si="13"/>
        <v>30</v>
      </c>
      <c r="AF59" s="85">
        <f t="shared" si="13"/>
        <v>30</v>
      </c>
      <c r="AG59" s="85">
        <f t="shared" si="13"/>
        <v>36</v>
      </c>
      <c r="AH59" s="85">
        <f t="shared" si="13"/>
        <v>30</v>
      </c>
      <c r="AI59" s="85">
        <f t="shared" si="13"/>
        <v>30</v>
      </c>
      <c r="AJ59" s="85">
        <f t="shared" si="13"/>
        <v>30</v>
      </c>
      <c r="AK59" s="85">
        <f aca="true" t="shared" si="14" ref="AK59:BE59">AK61+AK75</f>
        <v>30</v>
      </c>
      <c r="AL59" s="85">
        <f t="shared" si="14"/>
        <v>36</v>
      </c>
      <c r="AM59" s="85">
        <f t="shared" si="14"/>
        <v>30</v>
      </c>
      <c r="AN59" s="85">
        <f t="shared" si="14"/>
        <v>30</v>
      </c>
      <c r="AO59" s="85">
        <f t="shared" si="14"/>
        <v>30</v>
      </c>
      <c r="AP59" s="85">
        <f t="shared" si="14"/>
        <v>30</v>
      </c>
      <c r="AQ59" s="85">
        <f t="shared" si="14"/>
        <v>36</v>
      </c>
      <c r="AR59" s="85">
        <f t="shared" si="14"/>
        <v>30</v>
      </c>
      <c r="AS59" s="85">
        <f t="shared" si="14"/>
        <v>30</v>
      </c>
      <c r="AT59" s="85">
        <f t="shared" si="14"/>
        <v>30</v>
      </c>
      <c r="AU59" s="85">
        <f t="shared" si="14"/>
        <v>0</v>
      </c>
      <c r="AV59" s="85">
        <f t="shared" si="14"/>
        <v>0</v>
      </c>
      <c r="AW59" s="85">
        <f t="shared" si="14"/>
        <v>0</v>
      </c>
      <c r="AX59" s="85">
        <f t="shared" si="14"/>
        <v>0</v>
      </c>
      <c r="AY59" s="85">
        <f t="shared" si="14"/>
        <v>0</v>
      </c>
      <c r="AZ59" s="85">
        <f t="shared" si="14"/>
        <v>0</v>
      </c>
      <c r="BA59" s="85">
        <f t="shared" si="14"/>
        <v>0</v>
      </c>
      <c r="BB59" s="85">
        <f t="shared" si="14"/>
        <v>0</v>
      </c>
      <c r="BC59" s="85">
        <f t="shared" si="14"/>
        <v>0</v>
      </c>
      <c r="BD59" s="85">
        <f t="shared" si="14"/>
        <v>0</v>
      </c>
      <c r="BE59" s="85">
        <f t="shared" si="14"/>
        <v>0</v>
      </c>
      <c r="BF59" s="17">
        <f t="shared" si="9"/>
        <v>1036</v>
      </c>
    </row>
    <row r="60" spans="1:58" ht="9.75" customHeight="1">
      <c r="A60" s="777"/>
      <c r="B60" s="770"/>
      <c r="C60" s="780"/>
      <c r="D60" s="16" t="s">
        <v>102</v>
      </c>
      <c r="E60" s="53">
        <f aca="true" t="shared" si="15" ref="E60:AJ60">E62+E76</f>
        <v>5</v>
      </c>
      <c r="F60" s="53">
        <f t="shared" si="15"/>
        <v>7</v>
      </c>
      <c r="G60" s="53">
        <f t="shared" si="15"/>
        <v>5</v>
      </c>
      <c r="H60" s="53">
        <f t="shared" si="15"/>
        <v>8</v>
      </c>
      <c r="I60" s="53">
        <f t="shared" si="15"/>
        <v>5</v>
      </c>
      <c r="J60" s="53">
        <f t="shared" si="15"/>
        <v>6</v>
      </c>
      <c r="K60" s="53">
        <f t="shared" si="15"/>
        <v>7</v>
      </c>
      <c r="L60" s="53">
        <f t="shared" si="15"/>
        <v>8</v>
      </c>
      <c r="M60" s="53">
        <f t="shared" si="15"/>
        <v>7</v>
      </c>
      <c r="N60" s="53">
        <f t="shared" si="15"/>
        <v>9</v>
      </c>
      <c r="O60" s="53">
        <f t="shared" si="15"/>
        <v>8</v>
      </c>
      <c r="P60" s="53">
        <f t="shared" si="15"/>
        <v>7</v>
      </c>
      <c r="Q60" s="53">
        <f t="shared" si="15"/>
        <v>8</v>
      </c>
      <c r="R60" s="53">
        <f t="shared" si="15"/>
        <v>9</v>
      </c>
      <c r="S60" s="53">
        <f t="shared" si="15"/>
        <v>8</v>
      </c>
      <c r="T60" s="53">
        <f t="shared" si="15"/>
        <v>9</v>
      </c>
      <c r="U60" s="53">
        <f t="shared" si="15"/>
        <v>0</v>
      </c>
      <c r="V60" s="53">
        <f t="shared" si="15"/>
        <v>0</v>
      </c>
      <c r="W60" s="53">
        <f t="shared" si="15"/>
        <v>0</v>
      </c>
      <c r="X60" s="53">
        <f t="shared" si="15"/>
        <v>9</v>
      </c>
      <c r="Y60" s="53">
        <f t="shared" si="15"/>
        <v>9</v>
      </c>
      <c r="Z60" s="53">
        <f t="shared" si="15"/>
        <v>9</v>
      </c>
      <c r="AA60" s="53">
        <f t="shared" si="15"/>
        <v>11</v>
      </c>
      <c r="AB60" s="53">
        <f t="shared" si="15"/>
        <v>0</v>
      </c>
      <c r="AC60" s="53">
        <f t="shared" si="15"/>
        <v>11</v>
      </c>
      <c r="AD60" s="53">
        <f t="shared" si="15"/>
        <v>11</v>
      </c>
      <c r="AE60" s="53">
        <f t="shared" si="15"/>
        <v>10</v>
      </c>
      <c r="AF60" s="53">
        <f t="shared" si="15"/>
        <v>11</v>
      </c>
      <c r="AG60" s="53">
        <f t="shared" si="15"/>
        <v>0</v>
      </c>
      <c r="AH60" s="53">
        <f t="shared" si="15"/>
        <v>13</v>
      </c>
      <c r="AI60" s="53">
        <f t="shared" si="15"/>
        <v>13</v>
      </c>
      <c r="AJ60" s="53">
        <f t="shared" si="15"/>
        <v>12</v>
      </c>
      <c r="AK60" s="53">
        <f aca="true" t="shared" si="16" ref="AK60:BE60">AK62+AK76</f>
        <v>12</v>
      </c>
      <c r="AL60" s="53">
        <f t="shared" si="16"/>
        <v>0</v>
      </c>
      <c r="AM60" s="53">
        <f t="shared" si="16"/>
        <v>11</v>
      </c>
      <c r="AN60" s="53">
        <f t="shared" si="16"/>
        <v>11</v>
      </c>
      <c r="AO60" s="53">
        <f t="shared" si="16"/>
        <v>11</v>
      </c>
      <c r="AP60" s="53">
        <f t="shared" si="16"/>
        <v>12</v>
      </c>
      <c r="AQ60" s="53">
        <f t="shared" si="16"/>
        <v>0</v>
      </c>
      <c r="AR60" s="53">
        <f t="shared" si="16"/>
        <v>11</v>
      </c>
      <c r="AS60" s="53">
        <f t="shared" si="16"/>
        <v>10</v>
      </c>
      <c r="AT60" s="53">
        <f t="shared" si="16"/>
        <v>11</v>
      </c>
      <c r="AU60" s="53">
        <f t="shared" si="16"/>
        <v>0</v>
      </c>
      <c r="AV60" s="53">
        <f t="shared" si="16"/>
        <v>0</v>
      </c>
      <c r="AW60" s="53">
        <f t="shared" si="16"/>
        <v>0</v>
      </c>
      <c r="AX60" s="53">
        <f t="shared" si="16"/>
        <v>0</v>
      </c>
      <c r="AY60" s="53">
        <f t="shared" si="16"/>
        <v>0</v>
      </c>
      <c r="AZ60" s="53">
        <f t="shared" si="16"/>
        <v>0</v>
      </c>
      <c r="BA60" s="53">
        <f t="shared" si="16"/>
        <v>0</v>
      </c>
      <c r="BB60" s="53">
        <f t="shared" si="16"/>
        <v>0</v>
      </c>
      <c r="BC60" s="53">
        <f t="shared" si="16"/>
        <v>0</v>
      </c>
      <c r="BD60" s="53">
        <f t="shared" si="16"/>
        <v>0</v>
      </c>
      <c r="BE60" s="53">
        <f t="shared" si="16"/>
        <v>0</v>
      </c>
      <c r="BF60" s="17">
        <f t="shared" si="9"/>
        <v>324</v>
      </c>
    </row>
    <row r="61" spans="1:58" ht="16.5">
      <c r="A61" s="777"/>
      <c r="B61" s="770" t="s">
        <v>104</v>
      </c>
      <c r="C61" s="765" t="s">
        <v>105</v>
      </c>
      <c r="D61" s="16" t="s">
        <v>101</v>
      </c>
      <c r="E61" s="85">
        <f aca="true" t="shared" si="17" ref="E61:AJ61">E63+E65+E67+E69+E71+E73</f>
        <v>20</v>
      </c>
      <c r="F61" s="85">
        <f t="shared" si="17"/>
        <v>20</v>
      </c>
      <c r="G61" s="85">
        <f t="shared" si="17"/>
        <v>20</v>
      </c>
      <c r="H61" s="85">
        <f t="shared" si="17"/>
        <v>20</v>
      </c>
      <c r="I61" s="85">
        <f t="shared" si="17"/>
        <v>20</v>
      </c>
      <c r="J61" s="85">
        <f t="shared" si="17"/>
        <v>20</v>
      </c>
      <c r="K61" s="85">
        <f t="shared" si="17"/>
        <v>19</v>
      </c>
      <c r="L61" s="85">
        <f t="shared" si="17"/>
        <v>18</v>
      </c>
      <c r="M61" s="85">
        <f t="shared" si="17"/>
        <v>18</v>
      </c>
      <c r="N61" s="85">
        <f t="shared" si="17"/>
        <v>19</v>
      </c>
      <c r="O61" s="85">
        <f t="shared" si="17"/>
        <v>18</v>
      </c>
      <c r="P61" s="85">
        <f t="shared" si="17"/>
        <v>18</v>
      </c>
      <c r="Q61" s="85">
        <f t="shared" si="17"/>
        <v>18</v>
      </c>
      <c r="R61" s="85">
        <f t="shared" si="17"/>
        <v>18</v>
      </c>
      <c r="S61" s="85">
        <f t="shared" si="17"/>
        <v>18</v>
      </c>
      <c r="T61" s="85">
        <f t="shared" si="17"/>
        <v>18</v>
      </c>
      <c r="U61" s="85">
        <f t="shared" si="17"/>
        <v>0</v>
      </c>
      <c r="V61" s="85">
        <f t="shared" si="17"/>
        <v>0</v>
      </c>
      <c r="W61" s="85">
        <f t="shared" si="17"/>
        <v>0</v>
      </c>
      <c r="X61" s="85">
        <f t="shared" si="17"/>
        <v>6</v>
      </c>
      <c r="Y61" s="85">
        <f t="shared" si="17"/>
        <v>6</v>
      </c>
      <c r="Z61" s="85">
        <f t="shared" si="17"/>
        <v>6</v>
      </c>
      <c r="AA61" s="85">
        <f t="shared" si="17"/>
        <v>6</v>
      </c>
      <c r="AB61" s="85">
        <f t="shared" si="17"/>
        <v>0</v>
      </c>
      <c r="AC61" s="85">
        <f t="shared" si="17"/>
        <v>6</v>
      </c>
      <c r="AD61" s="85">
        <f t="shared" si="17"/>
        <v>8</v>
      </c>
      <c r="AE61" s="85">
        <f t="shared" si="17"/>
        <v>8</v>
      </c>
      <c r="AF61" s="85">
        <f t="shared" si="17"/>
        <v>6</v>
      </c>
      <c r="AG61" s="85">
        <f t="shared" si="17"/>
        <v>0</v>
      </c>
      <c r="AH61" s="85">
        <f t="shared" si="17"/>
        <v>6</v>
      </c>
      <c r="AI61" s="85">
        <f t="shared" si="17"/>
        <v>6</v>
      </c>
      <c r="AJ61" s="85">
        <f t="shared" si="17"/>
        <v>6</v>
      </c>
      <c r="AK61" s="85">
        <f aca="true" t="shared" si="18" ref="AK61:BE61">AK63+AK65+AK67+AK69+AK71+AK73</f>
        <v>6</v>
      </c>
      <c r="AL61" s="85">
        <f t="shared" si="18"/>
        <v>0</v>
      </c>
      <c r="AM61" s="85">
        <f t="shared" si="18"/>
        <v>6</v>
      </c>
      <c r="AN61" s="85">
        <f t="shared" si="18"/>
        <v>6</v>
      </c>
      <c r="AO61" s="85">
        <f t="shared" si="18"/>
        <v>6</v>
      </c>
      <c r="AP61" s="85">
        <f t="shared" si="18"/>
        <v>6</v>
      </c>
      <c r="AQ61" s="85">
        <f t="shared" si="18"/>
        <v>0</v>
      </c>
      <c r="AR61" s="85">
        <f t="shared" si="18"/>
        <v>6</v>
      </c>
      <c r="AS61" s="85">
        <f t="shared" si="18"/>
        <v>6</v>
      </c>
      <c r="AT61" s="85">
        <f t="shared" si="18"/>
        <v>6</v>
      </c>
      <c r="AU61" s="85">
        <f t="shared" si="18"/>
        <v>0</v>
      </c>
      <c r="AV61" s="85">
        <f t="shared" si="18"/>
        <v>0</v>
      </c>
      <c r="AW61" s="85">
        <f t="shared" si="18"/>
        <v>0</v>
      </c>
      <c r="AX61" s="85">
        <f t="shared" si="18"/>
        <v>0</v>
      </c>
      <c r="AY61" s="85">
        <f t="shared" si="18"/>
        <v>0</v>
      </c>
      <c r="AZ61" s="85">
        <f t="shared" si="18"/>
        <v>0</v>
      </c>
      <c r="BA61" s="85">
        <f t="shared" si="18"/>
        <v>0</v>
      </c>
      <c r="BB61" s="85">
        <f t="shared" si="18"/>
        <v>0</v>
      </c>
      <c r="BC61" s="85">
        <f t="shared" si="18"/>
        <v>0</v>
      </c>
      <c r="BD61" s="85">
        <f t="shared" si="18"/>
        <v>0</v>
      </c>
      <c r="BE61" s="85">
        <f t="shared" si="18"/>
        <v>0</v>
      </c>
      <c r="BF61" s="17">
        <f t="shared" si="9"/>
        <v>420</v>
      </c>
    </row>
    <row r="62" spans="1:58" ht="9.75" customHeight="1">
      <c r="A62" s="777"/>
      <c r="B62" s="770"/>
      <c r="C62" s="780"/>
      <c r="D62" s="16" t="s">
        <v>102</v>
      </c>
      <c r="E62" s="53">
        <f aca="true" t="shared" si="19" ref="E62:AM62">E64+E66+E68+E70+E72+E74</f>
        <v>5</v>
      </c>
      <c r="F62" s="53">
        <f t="shared" si="19"/>
        <v>7</v>
      </c>
      <c r="G62" s="53">
        <f t="shared" si="19"/>
        <v>5</v>
      </c>
      <c r="H62" s="53">
        <f t="shared" si="19"/>
        <v>8</v>
      </c>
      <c r="I62" s="53">
        <f t="shared" si="19"/>
        <v>5</v>
      </c>
      <c r="J62" s="53">
        <f t="shared" si="19"/>
        <v>6</v>
      </c>
      <c r="K62" s="53">
        <f t="shared" si="19"/>
        <v>7</v>
      </c>
      <c r="L62" s="53">
        <f t="shared" si="19"/>
        <v>7</v>
      </c>
      <c r="M62" s="53">
        <f t="shared" si="19"/>
        <v>6</v>
      </c>
      <c r="N62" s="53">
        <f t="shared" si="19"/>
        <v>9</v>
      </c>
      <c r="O62" s="53">
        <f t="shared" si="19"/>
        <v>7</v>
      </c>
      <c r="P62" s="53">
        <f t="shared" si="19"/>
        <v>6</v>
      </c>
      <c r="Q62" s="53">
        <f t="shared" si="19"/>
        <v>8</v>
      </c>
      <c r="R62" s="53">
        <f t="shared" si="19"/>
        <v>8</v>
      </c>
      <c r="S62" s="53">
        <f t="shared" si="19"/>
        <v>7</v>
      </c>
      <c r="T62" s="53">
        <f t="shared" si="19"/>
        <v>8</v>
      </c>
      <c r="U62" s="53">
        <f t="shared" si="19"/>
        <v>0</v>
      </c>
      <c r="V62" s="53">
        <f t="shared" si="19"/>
        <v>0</v>
      </c>
      <c r="W62" s="53">
        <f t="shared" si="19"/>
        <v>0</v>
      </c>
      <c r="X62" s="53">
        <f t="shared" si="19"/>
        <v>3</v>
      </c>
      <c r="Y62" s="53">
        <f t="shared" si="19"/>
        <v>3</v>
      </c>
      <c r="Z62" s="53">
        <f t="shared" si="19"/>
        <v>3</v>
      </c>
      <c r="AA62" s="53">
        <f t="shared" si="19"/>
        <v>3</v>
      </c>
      <c r="AB62" s="53">
        <f t="shared" si="19"/>
        <v>0</v>
      </c>
      <c r="AC62" s="53">
        <f t="shared" si="19"/>
        <v>3</v>
      </c>
      <c r="AD62" s="53">
        <f t="shared" si="19"/>
        <v>3</v>
      </c>
      <c r="AE62" s="53">
        <f t="shared" si="19"/>
        <v>2</v>
      </c>
      <c r="AF62" s="53">
        <f t="shared" si="19"/>
        <v>3</v>
      </c>
      <c r="AG62" s="53">
        <f t="shared" si="19"/>
        <v>0</v>
      </c>
      <c r="AH62" s="53">
        <f t="shared" si="19"/>
        <v>3</v>
      </c>
      <c r="AI62" s="53">
        <f t="shared" si="19"/>
        <v>3</v>
      </c>
      <c r="AJ62" s="53">
        <f t="shared" si="19"/>
        <v>2</v>
      </c>
      <c r="AK62" s="53">
        <f t="shared" si="19"/>
        <v>2</v>
      </c>
      <c r="AL62" s="53">
        <f t="shared" si="19"/>
        <v>0</v>
      </c>
      <c r="AM62" s="53">
        <f t="shared" si="19"/>
        <v>2</v>
      </c>
      <c r="AN62" s="53">
        <f>AN64+AN66+AO68+AN70+AN72+AN74</f>
        <v>2</v>
      </c>
      <c r="AO62" s="53">
        <f aca="true" t="shared" si="20" ref="AO62:BE62">AO64+AO66+AO68+AO70+AO72+AO74</f>
        <v>2</v>
      </c>
      <c r="AP62" s="53">
        <f t="shared" si="20"/>
        <v>2</v>
      </c>
      <c r="AQ62" s="53">
        <f t="shared" si="20"/>
        <v>0</v>
      </c>
      <c r="AR62" s="53">
        <f t="shared" si="20"/>
        <v>2</v>
      </c>
      <c r="AS62" s="53">
        <f t="shared" si="20"/>
        <v>1</v>
      </c>
      <c r="AT62" s="53">
        <f t="shared" si="20"/>
        <v>2</v>
      </c>
      <c r="AU62" s="53">
        <f t="shared" si="20"/>
        <v>0</v>
      </c>
      <c r="AV62" s="53">
        <f t="shared" si="20"/>
        <v>0</v>
      </c>
      <c r="AW62" s="53">
        <f t="shared" si="20"/>
        <v>0</v>
      </c>
      <c r="AX62" s="53">
        <f t="shared" si="20"/>
        <v>0</v>
      </c>
      <c r="AY62" s="53">
        <f t="shared" si="20"/>
        <v>0</v>
      </c>
      <c r="AZ62" s="53">
        <f t="shared" si="20"/>
        <v>0</v>
      </c>
      <c r="BA62" s="53">
        <f t="shared" si="20"/>
        <v>0</v>
      </c>
      <c r="BB62" s="53">
        <f t="shared" si="20"/>
        <v>0</v>
      </c>
      <c r="BC62" s="53">
        <f t="shared" si="20"/>
        <v>0</v>
      </c>
      <c r="BD62" s="53">
        <f t="shared" si="20"/>
        <v>0</v>
      </c>
      <c r="BE62" s="53">
        <f t="shared" si="20"/>
        <v>0</v>
      </c>
      <c r="BF62" s="17">
        <f t="shared" si="9"/>
        <v>155</v>
      </c>
    </row>
    <row r="63" spans="1:58" ht="13.5" customHeight="1">
      <c r="A63" s="777"/>
      <c r="B63" s="784" t="s">
        <v>72</v>
      </c>
      <c r="C63" s="774" t="s">
        <v>204</v>
      </c>
      <c r="D63" s="61" t="s">
        <v>101</v>
      </c>
      <c r="E63" s="83">
        <v>4</v>
      </c>
      <c r="F63" s="83">
        <v>4</v>
      </c>
      <c r="G63" s="83">
        <v>4</v>
      </c>
      <c r="H63" s="83">
        <v>4</v>
      </c>
      <c r="I63" s="83">
        <v>4</v>
      </c>
      <c r="J63" s="83">
        <v>4</v>
      </c>
      <c r="K63" s="83">
        <v>3</v>
      </c>
      <c r="L63" s="83">
        <v>4</v>
      </c>
      <c r="M63" s="83">
        <v>4</v>
      </c>
      <c r="N63" s="83">
        <v>4</v>
      </c>
      <c r="O63" s="83">
        <v>4</v>
      </c>
      <c r="P63" s="83">
        <v>3</v>
      </c>
      <c r="Q63" s="83">
        <v>4</v>
      </c>
      <c r="R63" s="83">
        <v>4</v>
      </c>
      <c r="S63" s="83">
        <v>4</v>
      </c>
      <c r="T63" s="83">
        <v>4</v>
      </c>
      <c r="U63" s="83"/>
      <c r="V63" s="586">
        <v>0</v>
      </c>
      <c r="W63" s="586">
        <v>0</v>
      </c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3"/>
      <c r="AO63" s="83"/>
      <c r="AP63" s="83"/>
      <c r="AQ63" s="83"/>
      <c r="AR63" s="83"/>
      <c r="AS63" s="82"/>
      <c r="AT63" s="83"/>
      <c r="AU63" s="52"/>
      <c r="AV63" s="606">
        <v>0</v>
      </c>
      <c r="AW63" s="88"/>
      <c r="AX63" s="88"/>
      <c r="AY63" s="88"/>
      <c r="AZ63" s="88"/>
      <c r="BA63" s="88"/>
      <c r="BB63" s="88"/>
      <c r="BC63" s="88"/>
      <c r="BD63" s="88"/>
      <c r="BE63" s="88"/>
      <c r="BF63" s="22">
        <f aca="true" t="shared" si="21" ref="BF63:BF72">SUM(E63:BE63)</f>
        <v>62</v>
      </c>
    </row>
    <row r="64" spans="1:58" ht="12.75" customHeight="1">
      <c r="A64" s="777"/>
      <c r="B64" s="784"/>
      <c r="C64" s="774"/>
      <c r="D64" s="61" t="s">
        <v>102</v>
      </c>
      <c r="E64" s="83">
        <v>1</v>
      </c>
      <c r="F64" s="83">
        <v>1</v>
      </c>
      <c r="G64" s="83">
        <v>1</v>
      </c>
      <c r="H64" s="83">
        <v>1</v>
      </c>
      <c r="I64" s="83">
        <v>1</v>
      </c>
      <c r="J64" s="83">
        <v>1</v>
      </c>
      <c r="K64" s="83">
        <v>1</v>
      </c>
      <c r="L64" s="83">
        <v>1</v>
      </c>
      <c r="M64" s="83">
        <v>2</v>
      </c>
      <c r="N64" s="83">
        <v>1</v>
      </c>
      <c r="O64" s="83">
        <v>2</v>
      </c>
      <c r="P64" s="83">
        <v>1</v>
      </c>
      <c r="Q64" s="83">
        <v>2</v>
      </c>
      <c r="R64" s="83">
        <v>1</v>
      </c>
      <c r="S64" s="83">
        <v>2</v>
      </c>
      <c r="T64" s="83">
        <v>1</v>
      </c>
      <c r="U64" s="83"/>
      <c r="V64" s="586">
        <v>0</v>
      </c>
      <c r="W64" s="586">
        <v>0</v>
      </c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3"/>
      <c r="AO64" s="83"/>
      <c r="AP64" s="83"/>
      <c r="AQ64" s="83"/>
      <c r="AR64" s="82"/>
      <c r="AS64" s="82"/>
      <c r="AT64" s="83"/>
      <c r="AU64" s="52"/>
      <c r="AV64" s="606">
        <v>0</v>
      </c>
      <c r="AW64" s="88"/>
      <c r="AX64" s="88"/>
      <c r="AY64" s="88"/>
      <c r="AZ64" s="88"/>
      <c r="BA64" s="88"/>
      <c r="BB64" s="88"/>
      <c r="BC64" s="88"/>
      <c r="BD64" s="88"/>
      <c r="BE64" s="88"/>
      <c r="BF64" s="22">
        <f t="shared" si="21"/>
        <v>20</v>
      </c>
    </row>
    <row r="65" spans="1:58" ht="11.25" customHeight="1">
      <c r="A65" s="777"/>
      <c r="B65" s="784" t="s">
        <v>73</v>
      </c>
      <c r="C65" s="774" t="s">
        <v>207</v>
      </c>
      <c r="D65" s="61" t="s">
        <v>101</v>
      </c>
      <c r="E65" s="83">
        <v>4</v>
      </c>
      <c r="F65" s="83">
        <v>4</v>
      </c>
      <c r="G65" s="83">
        <v>4</v>
      </c>
      <c r="H65" s="83">
        <v>4</v>
      </c>
      <c r="I65" s="83">
        <v>4</v>
      </c>
      <c r="J65" s="83">
        <v>4</v>
      </c>
      <c r="K65" s="83">
        <v>4</v>
      </c>
      <c r="L65" s="83">
        <v>3</v>
      </c>
      <c r="M65" s="83">
        <v>3</v>
      </c>
      <c r="N65" s="83">
        <v>3</v>
      </c>
      <c r="O65" s="83">
        <v>3</v>
      </c>
      <c r="P65" s="83">
        <v>4</v>
      </c>
      <c r="Q65" s="83">
        <v>4</v>
      </c>
      <c r="R65" s="83">
        <v>4</v>
      </c>
      <c r="S65" s="83">
        <v>4</v>
      </c>
      <c r="T65" s="83">
        <v>4</v>
      </c>
      <c r="U65" s="83"/>
      <c r="V65" s="586">
        <v>0</v>
      </c>
      <c r="W65" s="586">
        <v>0</v>
      </c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2"/>
      <c r="AT65" s="83"/>
      <c r="AU65" s="52"/>
      <c r="AV65" s="606">
        <v>0</v>
      </c>
      <c r="AW65" s="88"/>
      <c r="AX65" s="88"/>
      <c r="AY65" s="88"/>
      <c r="AZ65" s="88"/>
      <c r="BA65" s="88"/>
      <c r="BB65" s="88"/>
      <c r="BC65" s="88"/>
      <c r="BD65" s="88"/>
      <c r="BE65" s="88"/>
      <c r="BF65" s="22">
        <f t="shared" si="21"/>
        <v>60</v>
      </c>
    </row>
    <row r="66" spans="1:58" ht="10.5" customHeight="1">
      <c r="A66" s="777"/>
      <c r="B66" s="784"/>
      <c r="C66" s="774"/>
      <c r="D66" s="61" t="s">
        <v>102</v>
      </c>
      <c r="E66" s="83">
        <v>1</v>
      </c>
      <c r="F66" s="83">
        <v>1</v>
      </c>
      <c r="G66" s="83">
        <v>1</v>
      </c>
      <c r="H66" s="83">
        <v>1</v>
      </c>
      <c r="I66" s="83">
        <v>1</v>
      </c>
      <c r="J66" s="83">
        <v>1</v>
      </c>
      <c r="K66" s="83">
        <v>2</v>
      </c>
      <c r="L66" s="83">
        <v>1</v>
      </c>
      <c r="M66" s="83">
        <v>1</v>
      </c>
      <c r="N66" s="83">
        <v>2</v>
      </c>
      <c r="O66" s="83">
        <v>1</v>
      </c>
      <c r="P66" s="83">
        <v>1</v>
      </c>
      <c r="Q66" s="83">
        <v>1</v>
      </c>
      <c r="R66" s="83">
        <v>2</v>
      </c>
      <c r="S66" s="83">
        <v>2</v>
      </c>
      <c r="T66" s="83">
        <v>2</v>
      </c>
      <c r="U66" s="83"/>
      <c r="V66" s="586">
        <v>0</v>
      </c>
      <c r="W66" s="586">
        <v>0</v>
      </c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3"/>
      <c r="AR66" s="82"/>
      <c r="AS66" s="82"/>
      <c r="AT66" s="83"/>
      <c r="AU66" s="52"/>
      <c r="AV66" s="606">
        <v>0</v>
      </c>
      <c r="AW66" s="88"/>
      <c r="AX66" s="88"/>
      <c r="AY66" s="88"/>
      <c r="AZ66" s="88"/>
      <c r="BA66" s="88"/>
      <c r="BB66" s="88"/>
      <c r="BC66" s="88"/>
      <c r="BD66" s="88"/>
      <c r="BE66" s="88"/>
      <c r="BF66" s="22">
        <f t="shared" si="21"/>
        <v>21</v>
      </c>
    </row>
    <row r="67" spans="1:59" s="9" customFormat="1" ht="10.5" customHeight="1">
      <c r="A67" s="777"/>
      <c r="B67" s="773" t="s">
        <v>74</v>
      </c>
      <c r="C67" s="774" t="s">
        <v>205</v>
      </c>
      <c r="D67" s="61" t="s">
        <v>101</v>
      </c>
      <c r="E67" s="83">
        <v>2</v>
      </c>
      <c r="F67" s="83">
        <v>2</v>
      </c>
      <c r="G67" s="83">
        <v>2</v>
      </c>
      <c r="H67" s="83">
        <v>2</v>
      </c>
      <c r="I67" s="83">
        <v>2</v>
      </c>
      <c r="J67" s="83">
        <v>2</v>
      </c>
      <c r="K67" s="83">
        <v>2</v>
      </c>
      <c r="L67" s="83">
        <v>2</v>
      </c>
      <c r="M67" s="83">
        <v>2</v>
      </c>
      <c r="N67" s="83">
        <v>2</v>
      </c>
      <c r="O67" s="83">
        <v>2</v>
      </c>
      <c r="P67" s="83">
        <v>2</v>
      </c>
      <c r="Q67" s="83">
        <v>2</v>
      </c>
      <c r="R67" s="83">
        <v>2</v>
      </c>
      <c r="S67" s="83">
        <v>2</v>
      </c>
      <c r="T67" s="83">
        <v>2</v>
      </c>
      <c r="U67" s="83"/>
      <c r="V67" s="586">
        <v>0</v>
      </c>
      <c r="W67" s="586">
        <v>0</v>
      </c>
      <c r="X67" s="84">
        <v>2</v>
      </c>
      <c r="Y67" s="84">
        <v>2</v>
      </c>
      <c r="Z67" s="84">
        <v>2</v>
      </c>
      <c r="AA67" s="84">
        <v>2</v>
      </c>
      <c r="AB67" s="84"/>
      <c r="AC67" s="84">
        <v>2</v>
      </c>
      <c r="AD67" s="84">
        <v>2</v>
      </c>
      <c r="AE67" s="84">
        <v>2</v>
      </c>
      <c r="AF67" s="84">
        <v>2</v>
      </c>
      <c r="AG67" s="84"/>
      <c r="AH67" s="84">
        <v>2</v>
      </c>
      <c r="AI67" s="84">
        <v>2</v>
      </c>
      <c r="AJ67" s="84">
        <v>2</v>
      </c>
      <c r="AK67" s="84">
        <v>2</v>
      </c>
      <c r="AL67" s="84"/>
      <c r="AM67" s="84">
        <v>2</v>
      </c>
      <c r="AN67" s="84">
        <v>2</v>
      </c>
      <c r="AO67" s="84">
        <v>2</v>
      </c>
      <c r="AP67" s="84">
        <v>2</v>
      </c>
      <c r="AQ67" s="83"/>
      <c r="AR67" s="84">
        <v>2</v>
      </c>
      <c r="AS67" s="84">
        <v>2</v>
      </c>
      <c r="AT67" s="84">
        <v>2</v>
      </c>
      <c r="AU67" s="84"/>
      <c r="AV67" s="606">
        <v>0</v>
      </c>
      <c r="AW67" s="90"/>
      <c r="AX67" s="90"/>
      <c r="AY67" s="90"/>
      <c r="AZ67" s="90"/>
      <c r="BA67" s="90"/>
      <c r="BB67" s="90"/>
      <c r="BC67" s="90"/>
      <c r="BD67" s="90"/>
      <c r="BE67" s="90"/>
      <c r="BF67" s="22">
        <f>SUM(E67:BE67)</f>
        <v>70</v>
      </c>
      <c r="BG67" s="1"/>
    </row>
    <row r="68" spans="1:59" s="9" customFormat="1" ht="10.5" customHeight="1">
      <c r="A68" s="777"/>
      <c r="B68" s="773"/>
      <c r="C68" s="774"/>
      <c r="D68" s="61" t="s">
        <v>102</v>
      </c>
      <c r="E68" s="83"/>
      <c r="F68" s="83">
        <v>1</v>
      </c>
      <c r="G68" s="83"/>
      <c r="H68" s="83">
        <v>1</v>
      </c>
      <c r="I68" s="83"/>
      <c r="J68" s="83"/>
      <c r="K68" s="83">
        <v>1</v>
      </c>
      <c r="L68" s="83">
        <v>1</v>
      </c>
      <c r="M68" s="83"/>
      <c r="N68" s="83">
        <v>1</v>
      </c>
      <c r="O68" s="83">
        <v>1</v>
      </c>
      <c r="P68" s="83"/>
      <c r="Q68" s="83">
        <v>1</v>
      </c>
      <c r="R68" s="83">
        <v>1</v>
      </c>
      <c r="S68" s="83"/>
      <c r="T68" s="83">
        <v>1</v>
      </c>
      <c r="U68" s="83"/>
      <c r="V68" s="586">
        <v>0</v>
      </c>
      <c r="W68" s="586">
        <v>0</v>
      </c>
      <c r="X68" s="83">
        <v>1</v>
      </c>
      <c r="Y68" s="83">
        <v>1</v>
      </c>
      <c r="Z68" s="83">
        <v>1</v>
      </c>
      <c r="AA68" s="83">
        <v>1</v>
      </c>
      <c r="AB68" s="83"/>
      <c r="AC68" s="83">
        <v>1</v>
      </c>
      <c r="AD68" s="83">
        <v>1</v>
      </c>
      <c r="AE68" s="83"/>
      <c r="AF68" s="83">
        <v>1</v>
      </c>
      <c r="AG68" s="83"/>
      <c r="AH68" s="83">
        <v>1</v>
      </c>
      <c r="AI68" s="83">
        <v>1</v>
      </c>
      <c r="AJ68" s="83"/>
      <c r="AK68" s="83">
        <v>1</v>
      </c>
      <c r="AL68" s="83"/>
      <c r="AM68" s="83">
        <v>1</v>
      </c>
      <c r="AN68" s="83">
        <v>1</v>
      </c>
      <c r="AO68" s="83">
        <v>1</v>
      </c>
      <c r="AP68" s="83">
        <v>1</v>
      </c>
      <c r="AQ68" s="83"/>
      <c r="AR68" s="83">
        <v>1</v>
      </c>
      <c r="AS68" s="83"/>
      <c r="AT68" s="83">
        <v>1</v>
      </c>
      <c r="AU68" s="84"/>
      <c r="AV68" s="606">
        <v>0</v>
      </c>
      <c r="AW68" s="90"/>
      <c r="AX68" s="90"/>
      <c r="AY68" s="90"/>
      <c r="AZ68" s="90"/>
      <c r="BA68" s="90"/>
      <c r="BB68" s="90"/>
      <c r="BC68" s="90"/>
      <c r="BD68" s="90"/>
      <c r="BE68" s="90"/>
      <c r="BF68" s="22">
        <f>SUM(E68:BE68)</f>
        <v>25</v>
      </c>
      <c r="BG68" s="1"/>
    </row>
    <row r="69" spans="1:59" s="9" customFormat="1" ht="11.25" customHeight="1">
      <c r="A69" s="777"/>
      <c r="B69" s="773" t="s">
        <v>75</v>
      </c>
      <c r="C69" s="774" t="s">
        <v>210</v>
      </c>
      <c r="D69" s="61" t="s">
        <v>101</v>
      </c>
      <c r="E69" s="83">
        <v>5</v>
      </c>
      <c r="F69" s="83">
        <v>5</v>
      </c>
      <c r="G69" s="83">
        <v>5</v>
      </c>
      <c r="H69" s="83">
        <v>5</v>
      </c>
      <c r="I69" s="83">
        <v>5</v>
      </c>
      <c r="J69" s="83">
        <v>5</v>
      </c>
      <c r="K69" s="83">
        <v>5</v>
      </c>
      <c r="L69" s="83">
        <v>5</v>
      </c>
      <c r="M69" s="83">
        <v>5</v>
      </c>
      <c r="N69" s="83">
        <v>5</v>
      </c>
      <c r="O69" s="83">
        <v>5</v>
      </c>
      <c r="P69" s="83">
        <v>5</v>
      </c>
      <c r="Q69" s="83">
        <v>5</v>
      </c>
      <c r="R69" s="83">
        <v>5</v>
      </c>
      <c r="S69" s="83">
        <v>5</v>
      </c>
      <c r="T69" s="83">
        <v>5</v>
      </c>
      <c r="U69" s="83"/>
      <c r="V69" s="586">
        <v>0</v>
      </c>
      <c r="W69" s="586">
        <v>0</v>
      </c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4"/>
      <c r="AS69" s="84"/>
      <c r="AT69" s="83"/>
      <c r="AU69" s="84"/>
      <c r="AV69" s="606">
        <v>0</v>
      </c>
      <c r="AW69" s="90"/>
      <c r="AX69" s="90"/>
      <c r="AY69" s="90"/>
      <c r="AZ69" s="90"/>
      <c r="BA69" s="90"/>
      <c r="BB69" s="90"/>
      <c r="BC69" s="90"/>
      <c r="BD69" s="90"/>
      <c r="BE69" s="90"/>
      <c r="BF69" s="22">
        <f>SUM(E69:BE69)</f>
        <v>80</v>
      </c>
      <c r="BG69" s="1"/>
    </row>
    <row r="70" spans="1:59" s="9" customFormat="1" ht="10.5" customHeight="1">
      <c r="A70" s="777"/>
      <c r="B70" s="773"/>
      <c r="C70" s="774"/>
      <c r="D70" s="61" t="s">
        <v>102</v>
      </c>
      <c r="E70" s="83">
        <v>1</v>
      </c>
      <c r="F70" s="83">
        <v>2</v>
      </c>
      <c r="G70" s="83">
        <v>1</v>
      </c>
      <c r="H70" s="83">
        <v>2</v>
      </c>
      <c r="I70" s="83">
        <v>1</v>
      </c>
      <c r="J70" s="83">
        <v>2</v>
      </c>
      <c r="K70" s="83">
        <v>1</v>
      </c>
      <c r="L70" s="83">
        <v>2</v>
      </c>
      <c r="M70" s="83">
        <v>1</v>
      </c>
      <c r="N70" s="83">
        <v>2</v>
      </c>
      <c r="O70" s="83">
        <v>1</v>
      </c>
      <c r="P70" s="83">
        <v>2</v>
      </c>
      <c r="Q70" s="83">
        <v>2</v>
      </c>
      <c r="R70" s="83">
        <v>2</v>
      </c>
      <c r="S70" s="83">
        <v>1</v>
      </c>
      <c r="T70" s="83">
        <v>2</v>
      </c>
      <c r="U70" s="84"/>
      <c r="V70" s="586">
        <v>0</v>
      </c>
      <c r="W70" s="586">
        <v>0</v>
      </c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3"/>
      <c r="AR70" s="92"/>
      <c r="AS70" s="83"/>
      <c r="AT70" s="83"/>
      <c r="AU70" s="84"/>
      <c r="AV70" s="606">
        <v>0</v>
      </c>
      <c r="AW70" s="90"/>
      <c r="AX70" s="90"/>
      <c r="AY70" s="90"/>
      <c r="AZ70" s="90"/>
      <c r="BA70" s="90"/>
      <c r="BB70" s="90"/>
      <c r="BC70" s="90"/>
      <c r="BD70" s="90"/>
      <c r="BE70" s="90"/>
      <c r="BF70" s="22">
        <f>SUM(E70:BE70)</f>
        <v>25</v>
      </c>
      <c r="BG70" s="1"/>
    </row>
    <row r="71" spans="1:59" s="9" customFormat="1" ht="15" customHeight="1">
      <c r="A71" s="777"/>
      <c r="B71" s="773" t="s">
        <v>76</v>
      </c>
      <c r="C71" s="774" t="s">
        <v>206</v>
      </c>
      <c r="D71" s="61" t="s">
        <v>101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586">
        <v>0</v>
      </c>
      <c r="W71" s="586">
        <v>0</v>
      </c>
      <c r="X71" s="83">
        <v>4</v>
      </c>
      <c r="Y71" s="83">
        <v>4</v>
      </c>
      <c r="Z71" s="83">
        <v>4</v>
      </c>
      <c r="AA71" s="83">
        <v>4</v>
      </c>
      <c r="AB71" s="83"/>
      <c r="AC71" s="83">
        <v>4</v>
      </c>
      <c r="AD71" s="83">
        <v>6</v>
      </c>
      <c r="AE71" s="83">
        <v>6</v>
      </c>
      <c r="AF71" s="83">
        <v>4</v>
      </c>
      <c r="AG71" s="83"/>
      <c r="AH71" s="83">
        <v>4</v>
      </c>
      <c r="AI71" s="83">
        <v>4</v>
      </c>
      <c r="AJ71" s="83">
        <v>4</v>
      </c>
      <c r="AK71" s="83">
        <v>4</v>
      </c>
      <c r="AL71" s="83"/>
      <c r="AM71" s="83">
        <v>4</v>
      </c>
      <c r="AN71" s="83">
        <v>4</v>
      </c>
      <c r="AO71" s="83">
        <v>4</v>
      </c>
      <c r="AP71" s="83">
        <v>4</v>
      </c>
      <c r="AQ71" s="83"/>
      <c r="AR71" s="83">
        <v>4</v>
      </c>
      <c r="AS71" s="83">
        <v>4</v>
      </c>
      <c r="AT71" s="83">
        <v>4</v>
      </c>
      <c r="AU71" s="84"/>
      <c r="AV71" s="606">
        <v>0</v>
      </c>
      <c r="AW71" s="90"/>
      <c r="AX71" s="90"/>
      <c r="AY71" s="90"/>
      <c r="AZ71" s="90"/>
      <c r="BA71" s="90"/>
      <c r="BB71" s="90"/>
      <c r="BC71" s="90"/>
      <c r="BD71" s="90"/>
      <c r="BE71" s="90"/>
      <c r="BF71" s="22">
        <f t="shared" si="21"/>
        <v>80</v>
      </c>
      <c r="BG71" s="1"/>
    </row>
    <row r="72" spans="1:59" s="9" customFormat="1" ht="13.5" customHeight="1">
      <c r="A72" s="777"/>
      <c r="B72" s="773"/>
      <c r="C72" s="708"/>
      <c r="D72" s="61" t="s">
        <v>102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586">
        <v>0</v>
      </c>
      <c r="W72" s="586">
        <v>0</v>
      </c>
      <c r="X72" s="84">
        <v>2</v>
      </c>
      <c r="Y72" s="84">
        <v>2</v>
      </c>
      <c r="Z72" s="84">
        <v>2</v>
      </c>
      <c r="AA72" s="84">
        <v>2</v>
      </c>
      <c r="AB72" s="84"/>
      <c r="AC72" s="84">
        <v>2</v>
      </c>
      <c r="AD72" s="84">
        <v>2</v>
      </c>
      <c r="AE72" s="84">
        <v>2</v>
      </c>
      <c r="AF72" s="84">
        <v>2</v>
      </c>
      <c r="AG72" s="84"/>
      <c r="AH72" s="84">
        <v>2</v>
      </c>
      <c r="AI72" s="84">
        <v>2</v>
      </c>
      <c r="AJ72" s="84">
        <v>2</v>
      </c>
      <c r="AK72" s="84">
        <v>1</v>
      </c>
      <c r="AL72" s="84"/>
      <c r="AM72" s="84">
        <v>1</v>
      </c>
      <c r="AN72" s="84">
        <v>1</v>
      </c>
      <c r="AO72" s="84">
        <v>1</v>
      </c>
      <c r="AP72" s="84">
        <v>1</v>
      </c>
      <c r="AQ72" s="83"/>
      <c r="AR72" s="83">
        <v>1</v>
      </c>
      <c r="AS72" s="83">
        <v>1</v>
      </c>
      <c r="AT72" s="83">
        <v>1</v>
      </c>
      <c r="AU72" s="84"/>
      <c r="AV72" s="606">
        <v>0</v>
      </c>
      <c r="AW72" s="90"/>
      <c r="AX72" s="90"/>
      <c r="AY72" s="90"/>
      <c r="AZ72" s="90"/>
      <c r="BA72" s="90"/>
      <c r="BB72" s="90"/>
      <c r="BC72" s="90"/>
      <c r="BD72" s="90"/>
      <c r="BE72" s="90"/>
      <c r="BF72" s="22">
        <f t="shared" si="21"/>
        <v>30</v>
      </c>
      <c r="BG72" s="1"/>
    </row>
    <row r="73" spans="1:59" s="9" customFormat="1" ht="9.75" customHeight="1">
      <c r="A73" s="777"/>
      <c r="B73" s="773" t="s">
        <v>146</v>
      </c>
      <c r="C73" s="774" t="s">
        <v>53</v>
      </c>
      <c r="D73" s="61" t="s">
        <v>101</v>
      </c>
      <c r="E73" s="83">
        <v>5</v>
      </c>
      <c r="F73" s="83">
        <v>5</v>
      </c>
      <c r="G73" s="83">
        <v>5</v>
      </c>
      <c r="H73" s="83">
        <v>5</v>
      </c>
      <c r="I73" s="83">
        <v>5</v>
      </c>
      <c r="J73" s="83">
        <v>5</v>
      </c>
      <c r="K73" s="83">
        <v>5</v>
      </c>
      <c r="L73" s="83">
        <v>4</v>
      </c>
      <c r="M73" s="83">
        <v>4</v>
      </c>
      <c r="N73" s="83">
        <v>5</v>
      </c>
      <c r="O73" s="83">
        <v>4</v>
      </c>
      <c r="P73" s="83">
        <v>4</v>
      </c>
      <c r="Q73" s="83">
        <v>3</v>
      </c>
      <c r="R73" s="83">
        <v>3</v>
      </c>
      <c r="S73" s="83">
        <v>3</v>
      </c>
      <c r="T73" s="83">
        <v>3</v>
      </c>
      <c r="U73" s="83"/>
      <c r="V73" s="586">
        <v>0</v>
      </c>
      <c r="W73" s="586">
        <v>0</v>
      </c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4"/>
      <c r="AV73" s="606">
        <v>0</v>
      </c>
      <c r="AW73" s="90"/>
      <c r="AX73" s="90"/>
      <c r="AY73" s="90"/>
      <c r="AZ73" s="90"/>
      <c r="BA73" s="90"/>
      <c r="BB73" s="90"/>
      <c r="BC73" s="90"/>
      <c r="BD73" s="90"/>
      <c r="BE73" s="90"/>
      <c r="BF73" s="22">
        <f aca="true" t="shared" si="22" ref="BF73:BF80">SUM(E73:BE73)</f>
        <v>68</v>
      </c>
      <c r="BG73" s="1"/>
    </row>
    <row r="74" spans="1:59" s="9" customFormat="1" ht="9.75" customHeight="1">
      <c r="A74" s="777"/>
      <c r="B74" s="773"/>
      <c r="C74" s="708"/>
      <c r="D74" s="61" t="s">
        <v>102</v>
      </c>
      <c r="E74" s="83">
        <v>2</v>
      </c>
      <c r="F74" s="83">
        <v>2</v>
      </c>
      <c r="G74" s="83">
        <v>2</v>
      </c>
      <c r="H74" s="83">
        <v>3</v>
      </c>
      <c r="I74" s="83">
        <v>2</v>
      </c>
      <c r="J74" s="83">
        <v>2</v>
      </c>
      <c r="K74" s="83">
        <v>2</v>
      </c>
      <c r="L74" s="83">
        <v>2</v>
      </c>
      <c r="M74" s="83">
        <v>2</v>
      </c>
      <c r="N74" s="83">
        <v>3</v>
      </c>
      <c r="O74" s="83">
        <v>2</v>
      </c>
      <c r="P74" s="83">
        <v>2</v>
      </c>
      <c r="Q74" s="83">
        <v>2</v>
      </c>
      <c r="R74" s="83">
        <v>2</v>
      </c>
      <c r="S74" s="83">
        <v>2</v>
      </c>
      <c r="T74" s="83">
        <v>2</v>
      </c>
      <c r="U74" s="83"/>
      <c r="V74" s="586">
        <v>0</v>
      </c>
      <c r="W74" s="586">
        <v>0</v>
      </c>
      <c r="X74" s="84"/>
      <c r="Y74" s="84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4"/>
      <c r="AM74" s="83"/>
      <c r="AN74" s="83"/>
      <c r="AO74" s="83"/>
      <c r="AP74" s="83"/>
      <c r="AQ74" s="83"/>
      <c r="AR74" s="83"/>
      <c r="AS74" s="83"/>
      <c r="AT74" s="83"/>
      <c r="AU74" s="84"/>
      <c r="AV74" s="606">
        <v>0</v>
      </c>
      <c r="AW74" s="90"/>
      <c r="AX74" s="90"/>
      <c r="AY74" s="90"/>
      <c r="AZ74" s="90"/>
      <c r="BA74" s="90"/>
      <c r="BB74" s="90"/>
      <c r="BC74" s="90"/>
      <c r="BD74" s="90"/>
      <c r="BE74" s="90"/>
      <c r="BF74" s="22">
        <f t="shared" si="22"/>
        <v>34</v>
      </c>
      <c r="BG74" s="1"/>
    </row>
    <row r="75" spans="1:58" ht="12.75" customHeight="1">
      <c r="A75" s="777"/>
      <c r="B75" s="737" t="s">
        <v>107</v>
      </c>
      <c r="C75" s="765" t="s">
        <v>39</v>
      </c>
      <c r="D75" s="12" t="s">
        <v>101</v>
      </c>
      <c r="E75" s="67">
        <f>E77</f>
        <v>0</v>
      </c>
      <c r="F75" s="67">
        <f aca="true" t="shared" si="23" ref="F75:U75">F77</f>
        <v>0</v>
      </c>
      <c r="G75" s="67">
        <f t="shared" si="23"/>
        <v>0</v>
      </c>
      <c r="H75" s="67">
        <f t="shared" si="23"/>
        <v>0</v>
      </c>
      <c r="I75" s="67">
        <f t="shared" si="23"/>
        <v>0</v>
      </c>
      <c r="J75" s="67">
        <f t="shared" si="23"/>
        <v>0</v>
      </c>
      <c r="K75" s="67">
        <f t="shared" si="23"/>
        <v>2</v>
      </c>
      <c r="L75" s="67">
        <f t="shared" si="23"/>
        <v>2</v>
      </c>
      <c r="M75" s="67">
        <f t="shared" si="23"/>
        <v>2</v>
      </c>
      <c r="N75" s="67">
        <f t="shared" si="23"/>
        <v>2</v>
      </c>
      <c r="O75" s="67">
        <f t="shared" si="23"/>
        <v>2</v>
      </c>
      <c r="P75" s="67">
        <f t="shared" si="23"/>
        <v>2</v>
      </c>
      <c r="Q75" s="67">
        <f t="shared" si="23"/>
        <v>2</v>
      </c>
      <c r="R75" s="67">
        <f t="shared" si="23"/>
        <v>2</v>
      </c>
      <c r="S75" s="67">
        <f t="shared" si="23"/>
        <v>2</v>
      </c>
      <c r="T75" s="67">
        <f t="shared" si="23"/>
        <v>2</v>
      </c>
      <c r="U75" s="67">
        <f t="shared" si="23"/>
        <v>0</v>
      </c>
      <c r="V75" s="67">
        <f aca="true" t="shared" si="24" ref="V75:X76">V77</f>
        <v>0</v>
      </c>
      <c r="W75" s="67">
        <f t="shared" si="24"/>
        <v>0</v>
      </c>
      <c r="X75" s="67">
        <f t="shared" si="24"/>
        <v>24</v>
      </c>
      <c r="Y75" s="67">
        <f aca="true" t="shared" si="25" ref="Y75:AU75">Y77</f>
        <v>24</v>
      </c>
      <c r="Z75" s="67">
        <f t="shared" si="25"/>
        <v>24</v>
      </c>
      <c r="AA75" s="67">
        <f t="shared" si="25"/>
        <v>24</v>
      </c>
      <c r="AB75" s="67">
        <f t="shared" si="25"/>
        <v>36</v>
      </c>
      <c r="AC75" s="67">
        <f t="shared" si="25"/>
        <v>24</v>
      </c>
      <c r="AD75" s="67">
        <f t="shared" si="25"/>
        <v>22</v>
      </c>
      <c r="AE75" s="67">
        <f t="shared" si="25"/>
        <v>22</v>
      </c>
      <c r="AF75" s="67">
        <f t="shared" si="25"/>
        <v>24</v>
      </c>
      <c r="AG75" s="67">
        <f t="shared" si="25"/>
        <v>36</v>
      </c>
      <c r="AH75" s="67">
        <f t="shared" si="25"/>
        <v>24</v>
      </c>
      <c r="AI75" s="67">
        <f t="shared" si="25"/>
        <v>24</v>
      </c>
      <c r="AJ75" s="67">
        <f t="shared" si="25"/>
        <v>24</v>
      </c>
      <c r="AK75" s="67">
        <f t="shared" si="25"/>
        <v>24</v>
      </c>
      <c r="AL75" s="67">
        <f t="shared" si="25"/>
        <v>36</v>
      </c>
      <c r="AM75" s="67">
        <f t="shared" si="25"/>
        <v>24</v>
      </c>
      <c r="AN75" s="67">
        <f t="shared" si="25"/>
        <v>24</v>
      </c>
      <c r="AO75" s="67">
        <f t="shared" si="25"/>
        <v>24</v>
      </c>
      <c r="AP75" s="67">
        <f t="shared" si="25"/>
        <v>24</v>
      </c>
      <c r="AQ75" s="67">
        <f t="shared" si="25"/>
        <v>36</v>
      </c>
      <c r="AR75" s="67">
        <f t="shared" si="25"/>
        <v>24</v>
      </c>
      <c r="AS75" s="67">
        <f t="shared" si="25"/>
        <v>24</v>
      </c>
      <c r="AT75" s="67">
        <f t="shared" si="25"/>
        <v>24</v>
      </c>
      <c r="AU75" s="67">
        <f t="shared" si="25"/>
        <v>0</v>
      </c>
      <c r="AV75" s="67">
        <f>AV77</f>
        <v>0</v>
      </c>
      <c r="AW75" s="67">
        <f>AW77</f>
        <v>0</v>
      </c>
      <c r="AX75" s="67">
        <f aca="true" t="shared" si="26" ref="AX75:BE75">AX77</f>
        <v>0</v>
      </c>
      <c r="AY75" s="67">
        <f t="shared" si="26"/>
        <v>0</v>
      </c>
      <c r="AZ75" s="67">
        <f t="shared" si="26"/>
        <v>0</v>
      </c>
      <c r="BA75" s="67">
        <f t="shared" si="26"/>
        <v>0</v>
      </c>
      <c r="BB75" s="67">
        <f t="shared" si="26"/>
        <v>0</v>
      </c>
      <c r="BC75" s="67">
        <f t="shared" si="26"/>
        <v>0</v>
      </c>
      <c r="BD75" s="67">
        <f t="shared" si="26"/>
        <v>0</v>
      </c>
      <c r="BE75" s="67">
        <f t="shared" si="26"/>
        <v>0</v>
      </c>
      <c r="BF75" s="17">
        <f t="shared" si="22"/>
        <v>616</v>
      </c>
    </row>
    <row r="76" spans="1:58" ht="13.5" customHeight="1">
      <c r="A76" s="777"/>
      <c r="B76" s="737"/>
      <c r="C76" s="766"/>
      <c r="D76" s="12" t="s">
        <v>102</v>
      </c>
      <c r="E76" s="67">
        <f>E78</f>
        <v>0</v>
      </c>
      <c r="F76" s="67">
        <f aca="true" t="shared" si="27" ref="F76:U76">F78</f>
        <v>0</v>
      </c>
      <c r="G76" s="67">
        <f t="shared" si="27"/>
        <v>0</v>
      </c>
      <c r="H76" s="67">
        <f t="shared" si="27"/>
        <v>0</v>
      </c>
      <c r="I76" s="67">
        <f t="shared" si="27"/>
        <v>0</v>
      </c>
      <c r="J76" s="67">
        <f t="shared" si="27"/>
        <v>0</v>
      </c>
      <c r="K76" s="67">
        <f t="shared" si="27"/>
        <v>0</v>
      </c>
      <c r="L76" s="67">
        <f t="shared" si="27"/>
        <v>1</v>
      </c>
      <c r="M76" s="67">
        <f t="shared" si="27"/>
        <v>1</v>
      </c>
      <c r="N76" s="67">
        <f t="shared" si="27"/>
        <v>0</v>
      </c>
      <c r="O76" s="67">
        <f t="shared" si="27"/>
        <v>1</v>
      </c>
      <c r="P76" s="67">
        <f t="shared" si="27"/>
        <v>1</v>
      </c>
      <c r="Q76" s="67">
        <f t="shared" si="27"/>
        <v>0</v>
      </c>
      <c r="R76" s="67">
        <f t="shared" si="27"/>
        <v>1</v>
      </c>
      <c r="S76" s="67">
        <f t="shared" si="27"/>
        <v>1</v>
      </c>
      <c r="T76" s="67">
        <f t="shared" si="27"/>
        <v>1</v>
      </c>
      <c r="U76" s="67">
        <f t="shared" si="27"/>
        <v>0</v>
      </c>
      <c r="V76" s="67">
        <f t="shared" si="24"/>
        <v>0</v>
      </c>
      <c r="W76" s="67">
        <f t="shared" si="24"/>
        <v>0</v>
      </c>
      <c r="X76" s="67">
        <f t="shared" si="24"/>
        <v>6</v>
      </c>
      <c r="Y76" s="67">
        <f aca="true" t="shared" si="28" ref="Y76:AU76">Y78</f>
        <v>6</v>
      </c>
      <c r="Z76" s="67">
        <f t="shared" si="28"/>
        <v>6</v>
      </c>
      <c r="AA76" s="67">
        <f t="shared" si="28"/>
        <v>8</v>
      </c>
      <c r="AB76" s="67">
        <f t="shared" si="28"/>
        <v>0</v>
      </c>
      <c r="AC76" s="67">
        <f t="shared" si="28"/>
        <v>8</v>
      </c>
      <c r="AD76" s="67">
        <f t="shared" si="28"/>
        <v>8</v>
      </c>
      <c r="AE76" s="67">
        <f t="shared" si="28"/>
        <v>8</v>
      </c>
      <c r="AF76" s="67">
        <f t="shared" si="28"/>
        <v>8</v>
      </c>
      <c r="AG76" s="67">
        <f t="shared" si="28"/>
        <v>0</v>
      </c>
      <c r="AH76" s="67">
        <f t="shared" si="28"/>
        <v>10</v>
      </c>
      <c r="AI76" s="67">
        <f t="shared" si="28"/>
        <v>10</v>
      </c>
      <c r="AJ76" s="67">
        <f t="shared" si="28"/>
        <v>10</v>
      </c>
      <c r="AK76" s="67">
        <f t="shared" si="28"/>
        <v>10</v>
      </c>
      <c r="AL76" s="67">
        <f t="shared" si="28"/>
        <v>0</v>
      </c>
      <c r="AM76" s="67">
        <f t="shared" si="28"/>
        <v>9</v>
      </c>
      <c r="AN76" s="67">
        <f t="shared" si="28"/>
        <v>9</v>
      </c>
      <c r="AO76" s="67">
        <f t="shared" si="28"/>
        <v>9</v>
      </c>
      <c r="AP76" s="67">
        <f t="shared" si="28"/>
        <v>10</v>
      </c>
      <c r="AQ76" s="67">
        <f t="shared" si="28"/>
        <v>0</v>
      </c>
      <c r="AR76" s="67">
        <f t="shared" si="28"/>
        <v>9</v>
      </c>
      <c r="AS76" s="67">
        <f t="shared" si="28"/>
        <v>9</v>
      </c>
      <c r="AT76" s="67">
        <f t="shared" si="28"/>
        <v>9</v>
      </c>
      <c r="AU76" s="67">
        <f t="shared" si="28"/>
        <v>0</v>
      </c>
      <c r="AV76" s="67">
        <f>AV78</f>
        <v>0</v>
      </c>
      <c r="AW76" s="67">
        <f>AW78</f>
        <v>0</v>
      </c>
      <c r="AX76" s="67">
        <f aca="true" t="shared" si="29" ref="AX76:BE76">AX78</f>
        <v>0</v>
      </c>
      <c r="AY76" s="67">
        <f t="shared" si="29"/>
        <v>0</v>
      </c>
      <c r="AZ76" s="67">
        <f t="shared" si="29"/>
        <v>0</v>
      </c>
      <c r="BA76" s="67">
        <f t="shared" si="29"/>
        <v>0</v>
      </c>
      <c r="BB76" s="67">
        <f t="shared" si="29"/>
        <v>0</v>
      </c>
      <c r="BC76" s="67">
        <f t="shared" si="29"/>
        <v>0</v>
      </c>
      <c r="BD76" s="67">
        <f t="shared" si="29"/>
        <v>0</v>
      </c>
      <c r="BE76" s="67">
        <f t="shared" si="29"/>
        <v>0</v>
      </c>
      <c r="BF76" s="17">
        <f t="shared" si="22"/>
        <v>169</v>
      </c>
    </row>
    <row r="77" spans="1:58" ht="20.25" customHeight="1">
      <c r="A77" s="777"/>
      <c r="B77" s="765" t="s">
        <v>40</v>
      </c>
      <c r="C77" s="781" t="s">
        <v>300</v>
      </c>
      <c r="D77" s="12" t="s">
        <v>101</v>
      </c>
      <c r="E77" s="13">
        <f aca="true" t="shared" si="30" ref="E77:W77">E79+E83</f>
        <v>0</v>
      </c>
      <c r="F77" s="13">
        <f t="shared" si="30"/>
        <v>0</v>
      </c>
      <c r="G77" s="13">
        <f t="shared" si="30"/>
        <v>0</v>
      </c>
      <c r="H77" s="13">
        <f t="shared" si="30"/>
        <v>0</v>
      </c>
      <c r="I77" s="13">
        <f t="shared" si="30"/>
        <v>0</v>
      </c>
      <c r="J77" s="13">
        <f t="shared" si="30"/>
        <v>0</v>
      </c>
      <c r="K77" s="13">
        <f t="shared" si="30"/>
        <v>2</v>
      </c>
      <c r="L77" s="13">
        <f t="shared" si="30"/>
        <v>2</v>
      </c>
      <c r="M77" s="13">
        <f t="shared" si="30"/>
        <v>2</v>
      </c>
      <c r="N77" s="13">
        <f t="shared" si="30"/>
        <v>2</v>
      </c>
      <c r="O77" s="13">
        <f t="shared" si="30"/>
        <v>2</v>
      </c>
      <c r="P77" s="13">
        <f t="shared" si="30"/>
        <v>2</v>
      </c>
      <c r="Q77" s="13">
        <f t="shared" si="30"/>
        <v>2</v>
      </c>
      <c r="R77" s="13">
        <f t="shared" si="30"/>
        <v>2</v>
      </c>
      <c r="S77" s="13">
        <f t="shared" si="30"/>
        <v>2</v>
      </c>
      <c r="T77" s="13">
        <f t="shared" si="30"/>
        <v>2</v>
      </c>
      <c r="U77" s="13">
        <f t="shared" si="30"/>
        <v>0</v>
      </c>
      <c r="V77" s="13">
        <f t="shared" si="30"/>
        <v>0</v>
      </c>
      <c r="W77" s="13">
        <f t="shared" si="30"/>
        <v>0</v>
      </c>
      <c r="X77" s="13">
        <f aca="true" t="shared" si="31" ref="X77:AK77">X79+X83+X81</f>
        <v>24</v>
      </c>
      <c r="Y77" s="13">
        <f t="shared" si="31"/>
        <v>24</v>
      </c>
      <c r="Z77" s="13">
        <f t="shared" si="31"/>
        <v>24</v>
      </c>
      <c r="AA77" s="13">
        <f t="shared" si="31"/>
        <v>24</v>
      </c>
      <c r="AB77" s="13">
        <f t="shared" si="31"/>
        <v>36</v>
      </c>
      <c r="AC77" s="13">
        <f t="shared" si="31"/>
        <v>24</v>
      </c>
      <c r="AD77" s="13">
        <f t="shared" si="31"/>
        <v>22</v>
      </c>
      <c r="AE77" s="13">
        <f t="shared" si="31"/>
        <v>22</v>
      </c>
      <c r="AF77" s="13">
        <f t="shared" si="31"/>
        <v>24</v>
      </c>
      <c r="AG77" s="13">
        <f t="shared" si="31"/>
        <v>36</v>
      </c>
      <c r="AH77" s="13">
        <f t="shared" si="31"/>
        <v>24</v>
      </c>
      <c r="AI77" s="13">
        <f t="shared" si="31"/>
        <v>24</v>
      </c>
      <c r="AJ77" s="13">
        <f t="shared" si="31"/>
        <v>24</v>
      </c>
      <c r="AK77" s="13">
        <f t="shared" si="31"/>
        <v>24</v>
      </c>
      <c r="AL77" s="13">
        <f aca="true" t="shared" si="32" ref="AL77:BE77">AL79+AL83</f>
        <v>36</v>
      </c>
      <c r="AM77" s="13">
        <f>AM79+AM83+AM81</f>
        <v>24</v>
      </c>
      <c r="AN77" s="13">
        <f>AN79+AN83+AN81</f>
        <v>24</v>
      </c>
      <c r="AO77" s="13">
        <f>AO79+AO83+AO81</f>
        <v>24</v>
      </c>
      <c r="AP77" s="13">
        <f>AP79+AP83+AP81</f>
        <v>24</v>
      </c>
      <c r="AQ77" s="13">
        <f t="shared" si="32"/>
        <v>36</v>
      </c>
      <c r="AR77" s="13">
        <f>AR79+AR83+AR81</f>
        <v>24</v>
      </c>
      <c r="AS77" s="13">
        <f>AS79+AS83+AS81</f>
        <v>24</v>
      </c>
      <c r="AT77" s="13">
        <f>AT79+AT83+AT81</f>
        <v>24</v>
      </c>
      <c r="AU77" s="13">
        <f t="shared" si="32"/>
        <v>0</v>
      </c>
      <c r="AV77" s="13">
        <f t="shared" si="32"/>
        <v>0</v>
      </c>
      <c r="AW77" s="13">
        <f t="shared" si="32"/>
        <v>0</v>
      </c>
      <c r="AX77" s="13">
        <f t="shared" si="32"/>
        <v>0</v>
      </c>
      <c r="AY77" s="13">
        <f t="shared" si="32"/>
        <v>0</v>
      </c>
      <c r="AZ77" s="13">
        <f t="shared" si="32"/>
        <v>0</v>
      </c>
      <c r="BA77" s="13">
        <f t="shared" si="32"/>
        <v>0</v>
      </c>
      <c r="BB77" s="13">
        <f t="shared" si="32"/>
        <v>0</v>
      </c>
      <c r="BC77" s="13">
        <f t="shared" si="32"/>
        <v>0</v>
      </c>
      <c r="BD77" s="13">
        <f t="shared" si="32"/>
        <v>0</v>
      </c>
      <c r="BE77" s="13">
        <f t="shared" si="32"/>
        <v>0</v>
      </c>
      <c r="BF77" s="20">
        <f t="shared" si="22"/>
        <v>616</v>
      </c>
    </row>
    <row r="78" spans="1:58" ht="18.75" customHeight="1">
      <c r="A78" s="777"/>
      <c r="B78" s="766"/>
      <c r="C78" s="782"/>
      <c r="D78" s="12" t="s">
        <v>102</v>
      </c>
      <c r="E78" s="13">
        <f>E80</f>
        <v>0</v>
      </c>
      <c r="F78" s="13">
        <f aca="true" t="shared" si="33" ref="F78:BE78">F80</f>
        <v>0</v>
      </c>
      <c r="G78" s="13">
        <f t="shared" si="33"/>
        <v>0</v>
      </c>
      <c r="H78" s="13">
        <f t="shared" si="33"/>
        <v>0</v>
      </c>
      <c r="I78" s="13">
        <f t="shared" si="33"/>
        <v>0</v>
      </c>
      <c r="J78" s="13">
        <f t="shared" si="33"/>
        <v>0</v>
      </c>
      <c r="K78" s="13">
        <f t="shared" si="33"/>
        <v>0</v>
      </c>
      <c r="L78" s="13">
        <f t="shared" si="33"/>
        <v>1</v>
      </c>
      <c r="M78" s="13">
        <f t="shared" si="33"/>
        <v>1</v>
      </c>
      <c r="N78" s="13">
        <f t="shared" si="33"/>
        <v>0</v>
      </c>
      <c r="O78" s="13">
        <f t="shared" si="33"/>
        <v>1</v>
      </c>
      <c r="P78" s="13">
        <f t="shared" si="33"/>
        <v>1</v>
      </c>
      <c r="Q78" s="13">
        <f t="shared" si="33"/>
        <v>0</v>
      </c>
      <c r="R78" s="13">
        <f t="shared" si="33"/>
        <v>1</v>
      </c>
      <c r="S78" s="13">
        <f t="shared" si="33"/>
        <v>1</v>
      </c>
      <c r="T78" s="13">
        <f t="shared" si="33"/>
        <v>1</v>
      </c>
      <c r="U78" s="13">
        <f t="shared" si="33"/>
        <v>0</v>
      </c>
      <c r="V78" s="13">
        <f t="shared" si="33"/>
        <v>0</v>
      </c>
      <c r="W78" s="13">
        <f t="shared" si="33"/>
        <v>0</v>
      </c>
      <c r="X78" s="13">
        <f aca="true" t="shared" si="34" ref="X78:AU78">X80+X82</f>
        <v>6</v>
      </c>
      <c r="Y78" s="13">
        <f t="shared" si="34"/>
        <v>6</v>
      </c>
      <c r="Z78" s="13">
        <f t="shared" si="34"/>
        <v>6</v>
      </c>
      <c r="AA78" s="13">
        <f t="shared" si="34"/>
        <v>8</v>
      </c>
      <c r="AB78" s="13">
        <f t="shared" si="34"/>
        <v>0</v>
      </c>
      <c r="AC78" s="13">
        <f t="shared" si="34"/>
        <v>8</v>
      </c>
      <c r="AD78" s="13">
        <f t="shared" si="34"/>
        <v>8</v>
      </c>
      <c r="AE78" s="13">
        <f t="shared" si="34"/>
        <v>8</v>
      </c>
      <c r="AF78" s="13">
        <f t="shared" si="34"/>
        <v>8</v>
      </c>
      <c r="AG78" s="13">
        <f t="shared" si="34"/>
        <v>0</v>
      </c>
      <c r="AH78" s="13">
        <f t="shared" si="34"/>
        <v>10</v>
      </c>
      <c r="AI78" s="13">
        <f t="shared" si="34"/>
        <v>10</v>
      </c>
      <c r="AJ78" s="13">
        <f t="shared" si="34"/>
        <v>10</v>
      </c>
      <c r="AK78" s="13">
        <f t="shared" si="34"/>
        <v>10</v>
      </c>
      <c r="AL78" s="13">
        <f t="shared" si="34"/>
        <v>0</v>
      </c>
      <c r="AM78" s="13">
        <f t="shared" si="34"/>
        <v>9</v>
      </c>
      <c r="AN78" s="13">
        <f t="shared" si="34"/>
        <v>9</v>
      </c>
      <c r="AO78" s="13">
        <f t="shared" si="34"/>
        <v>9</v>
      </c>
      <c r="AP78" s="13">
        <f t="shared" si="34"/>
        <v>10</v>
      </c>
      <c r="AQ78" s="13">
        <f t="shared" si="34"/>
        <v>0</v>
      </c>
      <c r="AR78" s="13">
        <f t="shared" si="34"/>
        <v>9</v>
      </c>
      <c r="AS78" s="13">
        <f t="shared" si="34"/>
        <v>9</v>
      </c>
      <c r="AT78" s="13">
        <f t="shared" si="34"/>
        <v>9</v>
      </c>
      <c r="AU78" s="13">
        <f t="shared" si="34"/>
        <v>0</v>
      </c>
      <c r="AV78" s="13">
        <f t="shared" si="33"/>
        <v>0</v>
      </c>
      <c r="AW78" s="13">
        <f t="shared" si="33"/>
        <v>0</v>
      </c>
      <c r="AX78" s="13">
        <f t="shared" si="33"/>
        <v>0</v>
      </c>
      <c r="AY78" s="13">
        <f t="shared" si="33"/>
        <v>0</v>
      </c>
      <c r="AZ78" s="13">
        <f t="shared" si="33"/>
        <v>0</v>
      </c>
      <c r="BA78" s="13">
        <f t="shared" si="33"/>
        <v>0</v>
      </c>
      <c r="BB78" s="13">
        <f t="shared" si="33"/>
        <v>0</v>
      </c>
      <c r="BC78" s="13">
        <f t="shared" si="33"/>
        <v>0</v>
      </c>
      <c r="BD78" s="13">
        <f t="shared" si="33"/>
        <v>0</v>
      </c>
      <c r="BE78" s="13">
        <f t="shared" si="33"/>
        <v>0</v>
      </c>
      <c r="BF78" s="20">
        <f t="shared" si="22"/>
        <v>169</v>
      </c>
    </row>
    <row r="79" spans="1:58" ht="18" customHeight="1">
      <c r="A79" s="777"/>
      <c r="B79" s="773" t="s">
        <v>41</v>
      </c>
      <c r="C79" s="779" t="s">
        <v>301</v>
      </c>
      <c r="D79" s="61" t="s">
        <v>101</v>
      </c>
      <c r="E79" s="21"/>
      <c r="F79" s="21"/>
      <c r="G79" s="21"/>
      <c r="H79" s="21"/>
      <c r="I79" s="21"/>
      <c r="J79" s="21"/>
      <c r="K79" s="21">
        <v>2</v>
      </c>
      <c r="L79" s="21">
        <v>2</v>
      </c>
      <c r="M79" s="21">
        <v>2</v>
      </c>
      <c r="N79" s="21">
        <v>2</v>
      </c>
      <c r="O79" s="21">
        <v>2</v>
      </c>
      <c r="P79" s="21">
        <v>2</v>
      </c>
      <c r="Q79" s="21">
        <v>2</v>
      </c>
      <c r="R79" s="21">
        <v>2</v>
      </c>
      <c r="S79" s="21">
        <v>2</v>
      </c>
      <c r="T79" s="21">
        <v>2</v>
      </c>
      <c r="U79" s="21"/>
      <c r="V79" s="12">
        <v>0</v>
      </c>
      <c r="W79" s="12">
        <v>0</v>
      </c>
      <c r="X79" s="61">
        <v>14</v>
      </c>
      <c r="Y79" s="61">
        <v>14</v>
      </c>
      <c r="Z79" s="61">
        <v>14</v>
      </c>
      <c r="AA79" s="61">
        <v>14</v>
      </c>
      <c r="AB79" s="61"/>
      <c r="AC79" s="61">
        <v>12</v>
      </c>
      <c r="AD79" s="61">
        <v>10</v>
      </c>
      <c r="AE79" s="61">
        <v>12</v>
      </c>
      <c r="AF79" s="61">
        <v>12</v>
      </c>
      <c r="AG79" s="61"/>
      <c r="AH79" s="61">
        <v>10</v>
      </c>
      <c r="AI79" s="61">
        <v>10</v>
      </c>
      <c r="AJ79" s="61">
        <v>10</v>
      </c>
      <c r="AK79" s="61">
        <v>10</v>
      </c>
      <c r="AL79" s="61"/>
      <c r="AM79" s="61">
        <v>8</v>
      </c>
      <c r="AN79" s="61">
        <v>8</v>
      </c>
      <c r="AO79" s="61">
        <v>8</v>
      </c>
      <c r="AP79" s="61">
        <v>8</v>
      </c>
      <c r="AQ79" s="61"/>
      <c r="AR79" s="61">
        <v>8</v>
      </c>
      <c r="AS79" s="61">
        <v>8</v>
      </c>
      <c r="AT79" s="61">
        <v>8</v>
      </c>
      <c r="AU79" s="57"/>
      <c r="AV79" s="606">
        <v>0</v>
      </c>
      <c r="AW79" s="88"/>
      <c r="AX79" s="88"/>
      <c r="AY79" s="88"/>
      <c r="AZ79" s="88"/>
      <c r="BA79" s="88"/>
      <c r="BB79" s="88"/>
      <c r="BC79" s="88"/>
      <c r="BD79" s="88"/>
      <c r="BE79" s="88"/>
      <c r="BF79" s="14">
        <f t="shared" si="22"/>
        <v>218</v>
      </c>
    </row>
    <row r="80" spans="1:58" ht="13.5" customHeight="1">
      <c r="A80" s="777"/>
      <c r="B80" s="773"/>
      <c r="C80" s="779"/>
      <c r="D80" s="61" t="s">
        <v>102</v>
      </c>
      <c r="E80" s="21"/>
      <c r="F80" s="21"/>
      <c r="G80" s="21"/>
      <c r="H80" s="21"/>
      <c r="I80" s="21"/>
      <c r="J80" s="21"/>
      <c r="K80" s="21"/>
      <c r="L80" s="21">
        <v>1</v>
      </c>
      <c r="M80" s="21">
        <v>1</v>
      </c>
      <c r="N80" s="21"/>
      <c r="O80" s="21">
        <v>1</v>
      </c>
      <c r="P80" s="21">
        <v>1</v>
      </c>
      <c r="Q80" s="21"/>
      <c r="R80" s="21">
        <v>1</v>
      </c>
      <c r="S80" s="21">
        <v>1</v>
      </c>
      <c r="T80" s="21">
        <v>1</v>
      </c>
      <c r="U80" s="21"/>
      <c r="V80" s="12">
        <v>0</v>
      </c>
      <c r="W80" s="12">
        <v>0</v>
      </c>
      <c r="X80" s="61">
        <v>4</v>
      </c>
      <c r="Y80" s="61">
        <v>4</v>
      </c>
      <c r="Z80" s="61">
        <v>4</v>
      </c>
      <c r="AA80" s="61">
        <v>4</v>
      </c>
      <c r="AB80" s="61"/>
      <c r="AC80" s="61">
        <v>4</v>
      </c>
      <c r="AD80" s="61">
        <v>4</v>
      </c>
      <c r="AE80" s="61">
        <v>4</v>
      </c>
      <c r="AF80" s="61">
        <v>4</v>
      </c>
      <c r="AG80" s="61"/>
      <c r="AH80" s="61">
        <v>4</v>
      </c>
      <c r="AI80" s="61">
        <v>4</v>
      </c>
      <c r="AJ80" s="61">
        <v>4</v>
      </c>
      <c r="AK80" s="61">
        <v>4</v>
      </c>
      <c r="AL80" s="61"/>
      <c r="AM80" s="61">
        <v>3</v>
      </c>
      <c r="AN80" s="61">
        <v>3</v>
      </c>
      <c r="AO80" s="61">
        <v>3</v>
      </c>
      <c r="AP80" s="61">
        <v>4</v>
      </c>
      <c r="AQ80" s="61"/>
      <c r="AR80" s="61">
        <v>3</v>
      </c>
      <c r="AS80" s="61">
        <v>3</v>
      </c>
      <c r="AT80" s="61">
        <v>3</v>
      </c>
      <c r="AU80" s="57"/>
      <c r="AV80" s="606">
        <v>0</v>
      </c>
      <c r="AW80" s="88"/>
      <c r="AX80" s="88"/>
      <c r="AY80" s="88"/>
      <c r="AZ80" s="88"/>
      <c r="BA80" s="88"/>
      <c r="BB80" s="88"/>
      <c r="BC80" s="88"/>
      <c r="BD80" s="88"/>
      <c r="BE80" s="88"/>
      <c r="BF80" s="14">
        <f t="shared" si="22"/>
        <v>77</v>
      </c>
    </row>
    <row r="81" spans="1:58" ht="14.25" customHeight="1">
      <c r="A81" s="777"/>
      <c r="B81" s="757" t="s">
        <v>335</v>
      </c>
      <c r="C81" s="759" t="s">
        <v>300</v>
      </c>
      <c r="D81" s="61" t="s">
        <v>101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2">
        <v>0</v>
      </c>
      <c r="W81" s="12">
        <v>0</v>
      </c>
      <c r="X81" s="61">
        <v>10</v>
      </c>
      <c r="Y81" s="61">
        <v>10</v>
      </c>
      <c r="Z81" s="61">
        <v>10</v>
      </c>
      <c r="AA81" s="61">
        <v>10</v>
      </c>
      <c r="AB81" s="61"/>
      <c r="AC81" s="61">
        <v>12</v>
      </c>
      <c r="AD81" s="61">
        <v>12</v>
      </c>
      <c r="AE81" s="61">
        <v>10</v>
      </c>
      <c r="AF81" s="61">
        <v>12</v>
      </c>
      <c r="AG81" s="61"/>
      <c r="AH81" s="61">
        <v>14</v>
      </c>
      <c r="AI81" s="61">
        <v>14</v>
      </c>
      <c r="AJ81" s="61">
        <v>14</v>
      </c>
      <c r="AK81" s="61">
        <v>14</v>
      </c>
      <c r="AL81" s="61"/>
      <c r="AM81" s="61">
        <v>16</v>
      </c>
      <c r="AN81" s="61">
        <v>16</v>
      </c>
      <c r="AO81" s="61">
        <v>16</v>
      </c>
      <c r="AP81" s="61">
        <v>16</v>
      </c>
      <c r="AQ81" s="61"/>
      <c r="AR81" s="61">
        <v>16</v>
      </c>
      <c r="AS81" s="61">
        <v>16</v>
      </c>
      <c r="AT81" s="61">
        <v>16</v>
      </c>
      <c r="AU81" s="57"/>
      <c r="AV81" s="606">
        <v>0</v>
      </c>
      <c r="AW81" s="88"/>
      <c r="AX81" s="88"/>
      <c r="AY81" s="88"/>
      <c r="AZ81" s="88"/>
      <c r="BA81" s="88"/>
      <c r="BB81" s="88"/>
      <c r="BC81" s="88"/>
      <c r="BD81" s="88"/>
      <c r="BE81" s="88"/>
      <c r="BF81" s="14">
        <f>SUM(X81:BE81)</f>
        <v>254</v>
      </c>
    </row>
    <row r="82" spans="1:58" ht="13.5" customHeight="1">
      <c r="A82" s="777"/>
      <c r="B82" s="758"/>
      <c r="C82" s="760"/>
      <c r="D82" s="61" t="s">
        <v>102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2">
        <v>0</v>
      </c>
      <c r="W82" s="12">
        <v>0</v>
      </c>
      <c r="X82" s="61">
        <v>2</v>
      </c>
      <c r="Y82" s="61">
        <v>2</v>
      </c>
      <c r="Z82" s="61">
        <v>2</v>
      </c>
      <c r="AA82" s="61">
        <v>4</v>
      </c>
      <c r="AB82" s="61"/>
      <c r="AC82" s="61">
        <v>4</v>
      </c>
      <c r="AD82" s="61">
        <v>4</v>
      </c>
      <c r="AE82" s="61">
        <v>4</v>
      </c>
      <c r="AF82" s="61">
        <v>4</v>
      </c>
      <c r="AG82" s="61"/>
      <c r="AH82" s="61">
        <v>6</v>
      </c>
      <c r="AI82" s="61">
        <v>6</v>
      </c>
      <c r="AJ82" s="61">
        <v>6</v>
      </c>
      <c r="AK82" s="61">
        <v>6</v>
      </c>
      <c r="AL82" s="61"/>
      <c r="AM82" s="61">
        <v>6</v>
      </c>
      <c r="AN82" s="61">
        <v>6</v>
      </c>
      <c r="AO82" s="61">
        <v>6</v>
      </c>
      <c r="AP82" s="61">
        <v>6</v>
      </c>
      <c r="AQ82" s="61"/>
      <c r="AR82" s="61">
        <v>6</v>
      </c>
      <c r="AS82" s="61">
        <v>6</v>
      </c>
      <c r="AT82" s="61">
        <v>6</v>
      </c>
      <c r="AU82" s="57"/>
      <c r="AV82" s="606">
        <v>0</v>
      </c>
      <c r="AW82" s="88"/>
      <c r="AX82" s="88"/>
      <c r="AY82" s="88"/>
      <c r="AZ82" s="88"/>
      <c r="BA82" s="88"/>
      <c r="BB82" s="88"/>
      <c r="BC82" s="88"/>
      <c r="BD82" s="88"/>
      <c r="BE82" s="88"/>
      <c r="BF82" s="14">
        <f>SUM(X82:BE82)</f>
        <v>92</v>
      </c>
    </row>
    <row r="83" spans="1:58" ht="20.25" customHeight="1">
      <c r="A83" s="777"/>
      <c r="B83" s="61" t="s">
        <v>42</v>
      </c>
      <c r="C83" s="96" t="s">
        <v>2</v>
      </c>
      <c r="D83" s="61" t="s">
        <v>101</v>
      </c>
      <c r="E83" s="21"/>
      <c r="F83" s="21"/>
      <c r="G83" s="21"/>
      <c r="H83" s="21"/>
      <c r="I83" s="21"/>
      <c r="J83" s="21"/>
      <c r="K83" s="2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12">
        <v>0</v>
      </c>
      <c r="W83" s="12">
        <v>0</v>
      </c>
      <c r="X83" s="61"/>
      <c r="Y83" s="61"/>
      <c r="Z83" s="61"/>
      <c r="AA83" s="61"/>
      <c r="AB83" s="61">
        <v>36</v>
      </c>
      <c r="AC83" s="61"/>
      <c r="AD83" s="61"/>
      <c r="AE83" s="61"/>
      <c r="AF83" s="61"/>
      <c r="AG83" s="61">
        <v>36</v>
      </c>
      <c r="AH83" s="61"/>
      <c r="AI83" s="61"/>
      <c r="AJ83" s="61"/>
      <c r="AK83" s="61"/>
      <c r="AL83" s="61">
        <v>36</v>
      </c>
      <c r="AM83" s="61"/>
      <c r="AN83" s="61"/>
      <c r="AO83" s="61"/>
      <c r="AP83" s="61"/>
      <c r="AQ83" s="61">
        <v>36</v>
      </c>
      <c r="AR83" s="61"/>
      <c r="AS83" s="61"/>
      <c r="AT83" s="61"/>
      <c r="AU83" s="15"/>
      <c r="AV83" s="606">
        <v>0</v>
      </c>
      <c r="AW83" s="88"/>
      <c r="AX83" s="88"/>
      <c r="AY83" s="88"/>
      <c r="AZ83" s="88"/>
      <c r="BA83" s="88"/>
      <c r="BB83" s="88"/>
      <c r="BC83" s="88"/>
      <c r="BD83" s="88"/>
      <c r="BE83" s="88"/>
      <c r="BF83" s="14">
        <f>SUM(E83:BE83)</f>
        <v>144</v>
      </c>
    </row>
    <row r="84" spans="1:58" ht="18" customHeight="1">
      <c r="A84" s="777"/>
      <c r="B84" s="737" t="s">
        <v>108</v>
      </c>
      <c r="C84" s="737"/>
      <c r="D84" s="737"/>
      <c r="E84" s="85">
        <f>E43+E53+E59</f>
        <v>36</v>
      </c>
      <c r="F84" s="85">
        <f aca="true" t="shared" si="35" ref="F84:BE84">F43+F53+F59</f>
        <v>36</v>
      </c>
      <c r="G84" s="85">
        <f t="shared" si="35"/>
        <v>36</v>
      </c>
      <c r="H84" s="85">
        <f t="shared" si="35"/>
        <v>36</v>
      </c>
      <c r="I84" s="85">
        <f t="shared" si="35"/>
        <v>36</v>
      </c>
      <c r="J84" s="85">
        <f t="shared" si="35"/>
        <v>36</v>
      </c>
      <c r="K84" s="85">
        <f t="shared" si="35"/>
        <v>36</v>
      </c>
      <c r="L84" s="85">
        <f t="shared" si="35"/>
        <v>36</v>
      </c>
      <c r="M84" s="85">
        <f t="shared" si="35"/>
        <v>36</v>
      </c>
      <c r="N84" s="85">
        <f t="shared" si="35"/>
        <v>36</v>
      </c>
      <c r="O84" s="85">
        <f t="shared" si="35"/>
        <v>36</v>
      </c>
      <c r="P84" s="85">
        <f t="shared" si="35"/>
        <v>36</v>
      </c>
      <c r="Q84" s="85">
        <f t="shared" si="35"/>
        <v>36</v>
      </c>
      <c r="R84" s="85">
        <f t="shared" si="35"/>
        <v>36</v>
      </c>
      <c r="S84" s="85">
        <f t="shared" si="35"/>
        <v>36</v>
      </c>
      <c r="T84" s="85">
        <f t="shared" si="35"/>
        <v>36</v>
      </c>
      <c r="U84" s="574">
        <f t="shared" si="35"/>
        <v>0</v>
      </c>
      <c r="V84" s="85">
        <f t="shared" si="35"/>
        <v>0</v>
      </c>
      <c r="W84" s="85">
        <f t="shared" si="35"/>
        <v>0</v>
      </c>
      <c r="X84" s="85">
        <f t="shared" si="35"/>
        <v>36</v>
      </c>
      <c r="Y84" s="85">
        <f t="shared" si="35"/>
        <v>36</v>
      </c>
      <c r="Z84" s="85">
        <f t="shared" si="35"/>
        <v>36</v>
      </c>
      <c r="AA84" s="85">
        <f t="shared" si="35"/>
        <v>36</v>
      </c>
      <c r="AB84" s="85">
        <f t="shared" si="35"/>
        <v>36</v>
      </c>
      <c r="AC84" s="85">
        <f t="shared" si="35"/>
        <v>36</v>
      </c>
      <c r="AD84" s="85">
        <f t="shared" si="35"/>
        <v>36</v>
      </c>
      <c r="AE84" s="85">
        <f t="shared" si="35"/>
        <v>36</v>
      </c>
      <c r="AF84" s="85">
        <f t="shared" si="35"/>
        <v>36</v>
      </c>
      <c r="AG84" s="85">
        <f t="shared" si="35"/>
        <v>36</v>
      </c>
      <c r="AH84" s="85">
        <f t="shared" si="35"/>
        <v>36</v>
      </c>
      <c r="AI84" s="85">
        <f t="shared" si="35"/>
        <v>36</v>
      </c>
      <c r="AJ84" s="85">
        <f t="shared" si="35"/>
        <v>36</v>
      </c>
      <c r="AK84" s="85">
        <f t="shared" si="35"/>
        <v>36</v>
      </c>
      <c r="AL84" s="85">
        <f t="shared" si="35"/>
        <v>36</v>
      </c>
      <c r="AM84" s="85">
        <f t="shared" si="35"/>
        <v>36</v>
      </c>
      <c r="AN84" s="85">
        <f t="shared" si="35"/>
        <v>36</v>
      </c>
      <c r="AO84" s="85">
        <f t="shared" si="35"/>
        <v>36</v>
      </c>
      <c r="AP84" s="85">
        <f t="shared" si="35"/>
        <v>36</v>
      </c>
      <c r="AQ84" s="85">
        <f t="shared" si="35"/>
        <v>36</v>
      </c>
      <c r="AR84" s="85">
        <f t="shared" si="35"/>
        <v>36</v>
      </c>
      <c r="AS84" s="85">
        <f t="shared" si="35"/>
        <v>36</v>
      </c>
      <c r="AT84" s="85">
        <f t="shared" si="35"/>
        <v>36</v>
      </c>
      <c r="AU84" s="574">
        <f t="shared" si="35"/>
        <v>0</v>
      </c>
      <c r="AV84" s="85">
        <f t="shared" si="35"/>
        <v>0</v>
      </c>
      <c r="AW84" s="85">
        <f t="shared" si="35"/>
        <v>0</v>
      </c>
      <c r="AX84" s="85">
        <f t="shared" si="35"/>
        <v>0</v>
      </c>
      <c r="AY84" s="85">
        <f t="shared" si="35"/>
        <v>0</v>
      </c>
      <c r="AZ84" s="85">
        <f t="shared" si="35"/>
        <v>0</v>
      </c>
      <c r="BA84" s="85">
        <f t="shared" si="35"/>
        <v>0</v>
      </c>
      <c r="BB84" s="85">
        <f t="shared" si="35"/>
        <v>0</v>
      </c>
      <c r="BC84" s="85">
        <f t="shared" si="35"/>
        <v>0</v>
      </c>
      <c r="BD84" s="85">
        <f t="shared" si="35"/>
        <v>0</v>
      </c>
      <c r="BE84" s="85">
        <f t="shared" si="35"/>
        <v>0</v>
      </c>
      <c r="BF84" s="17">
        <f>SUM(E84:BE84)</f>
        <v>1404</v>
      </c>
    </row>
    <row r="85" spans="1:58" ht="18" customHeight="1">
      <c r="A85" s="777"/>
      <c r="B85" s="737" t="s">
        <v>109</v>
      </c>
      <c r="C85" s="737"/>
      <c r="D85" s="737"/>
      <c r="E85" s="85">
        <f>E44+E54+E60</f>
        <v>10</v>
      </c>
      <c r="F85" s="85">
        <f aca="true" t="shared" si="36" ref="F85:BE85">F44+F54+F60</f>
        <v>14</v>
      </c>
      <c r="G85" s="85">
        <f t="shared" si="36"/>
        <v>10</v>
      </c>
      <c r="H85" s="85">
        <f t="shared" si="36"/>
        <v>13</v>
      </c>
      <c r="I85" s="85">
        <f t="shared" si="36"/>
        <v>12</v>
      </c>
      <c r="J85" s="85">
        <f t="shared" si="36"/>
        <v>12</v>
      </c>
      <c r="K85" s="85">
        <f t="shared" si="36"/>
        <v>12</v>
      </c>
      <c r="L85" s="85">
        <f t="shared" si="36"/>
        <v>15</v>
      </c>
      <c r="M85" s="85">
        <f t="shared" si="36"/>
        <v>13</v>
      </c>
      <c r="N85" s="85">
        <f t="shared" si="36"/>
        <v>14</v>
      </c>
      <c r="O85" s="85">
        <f t="shared" si="36"/>
        <v>16</v>
      </c>
      <c r="P85" s="85">
        <f t="shared" si="36"/>
        <v>13</v>
      </c>
      <c r="Q85" s="85">
        <f t="shared" si="36"/>
        <v>13</v>
      </c>
      <c r="R85" s="85">
        <f t="shared" si="36"/>
        <v>16</v>
      </c>
      <c r="S85" s="85">
        <f t="shared" si="36"/>
        <v>15</v>
      </c>
      <c r="T85" s="85">
        <f t="shared" si="36"/>
        <v>17</v>
      </c>
      <c r="U85" s="85">
        <f t="shared" si="36"/>
        <v>0</v>
      </c>
      <c r="V85" s="85">
        <f t="shared" si="36"/>
        <v>0</v>
      </c>
      <c r="W85" s="85">
        <f t="shared" si="36"/>
        <v>0</v>
      </c>
      <c r="X85" s="85">
        <f t="shared" si="36"/>
        <v>13</v>
      </c>
      <c r="Y85" s="85">
        <f t="shared" si="36"/>
        <v>12</v>
      </c>
      <c r="Z85" s="85">
        <f t="shared" si="36"/>
        <v>13</v>
      </c>
      <c r="AA85" s="85">
        <f t="shared" si="36"/>
        <v>14</v>
      </c>
      <c r="AB85" s="85">
        <f t="shared" si="36"/>
        <v>0</v>
      </c>
      <c r="AC85" s="85">
        <f t="shared" si="36"/>
        <v>14</v>
      </c>
      <c r="AD85" s="85">
        <f t="shared" si="36"/>
        <v>14</v>
      </c>
      <c r="AE85" s="85">
        <f t="shared" si="36"/>
        <v>14</v>
      </c>
      <c r="AF85" s="85">
        <f t="shared" si="36"/>
        <v>14</v>
      </c>
      <c r="AG85" s="85">
        <f t="shared" si="36"/>
        <v>0</v>
      </c>
      <c r="AH85" s="85">
        <f t="shared" si="36"/>
        <v>16</v>
      </c>
      <c r="AI85" s="85">
        <f t="shared" si="36"/>
        <v>16</v>
      </c>
      <c r="AJ85" s="85">
        <f t="shared" si="36"/>
        <v>16</v>
      </c>
      <c r="AK85" s="85">
        <f t="shared" si="36"/>
        <v>15</v>
      </c>
      <c r="AL85" s="85">
        <f t="shared" si="36"/>
        <v>0</v>
      </c>
      <c r="AM85" s="85">
        <f t="shared" si="36"/>
        <v>14</v>
      </c>
      <c r="AN85" s="85">
        <f t="shared" si="36"/>
        <v>14</v>
      </c>
      <c r="AO85" s="85">
        <f t="shared" si="36"/>
        <v>15</v>
      </c>
      <c r="AP85" s="85">
        <f t="shared" si="36"/>
        <v>15</v>
      </c>
      <c r="AQ85" s="85">
        <f t="shared" si="36"/>
        <v>0</v>
      </c>
      <c r="AR85" s="85">
        <f t="shared" si="36"/>
        <v>14</v>
      </c>
      <c r="AS85" s="85">
        <f t="shared" si="36"/>
        <v>14</v>
      </c>
      <c r="AT85" s="85">
        <f t="shared" si="36"/>
        <v>15</v>
      </c>
      <c r="AU85" s="85">
        <f t="shared" si="36"/>
        <v>0</v>
      </c>
      <c r="AV85" s="85">
        <f t="shared" si="36"/>
        <v>0</v>
      </c>
      <c r="AW85" s="85">
        <f t="shared" si="36"/>
        <v>0</v>
      </c>
      <c r="AX85" s="85">
        <f t="shared" si="36"/>
        <v>0</v>
      </c>
      <c r="AY85" s="85">
        <f t="shared" si="36"/>
        <v>0</v>
      </c>
      <c r="AZ85" s="85">
        <f t="shared" si="36"/>
        <v>0</v>
      </c>
      <c r="BA85" s="85">
        <f t="shared" si="36"/>
        <v>0</v>
      </c>
      <c r="BB85" s="85">
        <f t="shared" si="36"/>
        <v>0</v>
      </c>
      <c r="BC85" s="85">
        <f t="shared" si="36"/>
        <v>0</v>
      </c>
      <c r="BD85" s="85">
        <f t="shared" si="36"/>
        <v>0</v>
      </c>
      <c r="BE85" s="85">
        <f t="shared" si="36"/>
        <v>0</v>
      </c>
      <c r="BF85" s="53">
        <f>SUM(E85:BE85)</f>
        <v>487</v>
      </c>
    </row>
    <row r="86" spans="1:58" ht="9.75" customHeight="1">
      <c r="A86" s="778"/>
      <c r="B86" s="737" t="s">
        <v>110</v>
      </c>
      <c r="C86" s="737"/>
      <c r="D86" s="737"/>
      <c r="E86" s="67">
        <f>E84+E85</f>
        <v>46</v>
      </c>
      <c r="F86" s="67">
        <f aca="true" t="shared" si="37" ref="F86:BE86">F84+F85</f>
        <v>50</v>
      </c>
      <c r="G86" s="67">
        <f t="shared" si="37"/>
        <v>46</v>
      </c>
      <c r="H86" s="67">
        <f t="shared" si="37"/>
        <v>49</v>
      </c>
      <c r="I86" s="67">
        <f t="shared" si="37"/>
        <v>48</v>
      </c>
      <c r="J86" s="67">
        <f t="shared" si="37"/>
        <v>48</v>
      </c>
      <c r="K86" s="67">
        <f t="shared" si="37"/>
        <v>48</v>
      </c>
      <c r="L86" s="67">
        <f t="shared" si="37"/>
        <v>51</v>
      </c>
      <c r="M86" s="67">
        <f t="shared" si="37"/>
        <v>49</v>
      </c>
      <c r="N86" s="67">
        <f t="shared" si="37"/>
        <v>50</v>
      </c>
      <c r="O86" s="67">
        <f t="shared" si="37"/>
        <v>52</v>
      </c>
      <c r="P86" s="67">
        <f t="shared" si="37"/>
        <v>49</v>
      </c>
      <c r="Q86" s="67">
        <f t="shared" si="37"/>
        <v>49</v>
      </c>
      <c r="R86" s="67">
        <f t="shared" si="37"/>
        <v>52</v>
      </c>
      <c r="S86" s="67">
        <f t="shared" si="37"/>
        <v>51</v>
      </c>
      <c r="T86" s="67">
        <f t="shared" si="37"/>
        <v>53</v>
      </c>
      <c r="U86" s="67">
        <f t="shared" si="37"/>
        <v>0</v>
      </c>
      <c r="V86" s="67">
        <f t="shared" si="37"/>
        <v>0</v>
      </c>
      <c r="W86" s="67">
        <f t="shared" si="37"/>
        <v>0</v>
      </c>
      <c r="X86" s="67">
        <f t="shared" si="37"/>
        <v>49</v>
      </c>
      <c r="Y86" s="67">
        <f t="shared" si="37"/>
        <v>48</v>
      </c>
      <c r="Z86" s="67">
        <f t="shared" si="37"/>
        <v>49</v>
      </c>
      <c r="AA86" s="67">
        <f t="shared" si="37"/>
        <v>50</v>
      </c>
      <c r="AB86" s="67">
        <f t="shared" si="37"/>
        <v>36</v>
      </c>
      <c r="AC86" s="67">
        <f t="shared" si="37"/>
        <v>50</v>
      </c>
      <c r="AD86" s="67">
        <f t="shared" si="37"/>
        <v>50</v>
      </c>
      <c r="AE86" s="67">
        <f t="shared" si="37"/>
        <v>50</v>
      </c>
      <c r="AF86" s="67">
        <f t="shared" si="37"/>
        <v>50</v>
      </c>
      <c r="AG86" s="67">
        <f t="shared" si="37"/>
        <v>36</v>
      </c>
      <c r="AH86" s="67">
        <f t="shared" si="37"/>
        <v>52</v>
      </c>
      <c r="AI86" s="67">
        <f t="shared" si="37"/>
        <v>52</v>
      </c>
      <c r="AJ86" s="67">
        <f t="shared" si="37"/>
        <v>52</v>
      </c>
      <c r="AK86" s="67">
        <f t="shared" si="37"/>
        <v>51</v>
      </c>
      <c r="AL86" s="67">
        <f t="shared" si="37"/>
        <v>36</v>
      </c>
      <c r="AM86" s="67">
        <f t="shared" si="37"/>
        <v>50</v>
      </c>
      <c r="AN86" s="67">
        <f t="shared" si="37"/>
        <v>50</v>
      </c>
      <c r="AO86" s="67">
        <f t="shared" si="37"/>
        <v>51</v>
      </c>
      <c r="AP86" s="67">
        <f t="shared" si="37"/>
        <v>51</v>
      </c>
      <c r="AQ86" s="67">
        <f t="shared" si="37"/>
        <v>36</v>
      </c>
      <c r="AR86" s="67">
        <f t="shared" si="37"/>
        <v>50</v>
      </c>
      <c r="AS86" s="67">
        <f t="shared" si="37"/>
        <v>50</v>
      </c>
      <c r="AT86" s="67">
        <f t="shared" si="37"/>
        <v>51</v>
      </c>
      <c r="AU86" s="67">
        <f t="shared" si="37"/>
        <v>0</v>
      </c>
      <c r="AV86" s="67">
        <f t="shared" si="37"/>
        <v>0</v>
      </c>
      <c r="AW86" s="67">
        <f t="shared" si="37"/>
        <v>0</v>
      </c>
      <c r="AX86" s="67">
        <f t="shared" si="37"/>
        <v>0</v>
      </c>
      <c r="AY86" s="67">
        <f t="shared" si="37"/>
        <v>0</v>
      </c>
      <c r="AZ86" s="67">
        <f t="shared" si="37"/>
        <v>0</v>
      </c>
      <c r="BA86" s="67">
        <f t="shared" si="37"/>
        <v>0</v>
      </c>
      <c r="BB86" s="67">
        <f t="shared" si="37"/>
        <v>0</v>
      </c>
      <c r="BC86" s="67">
        <f t="shared" si="37"/>
        <v>0</v>
      </c>
      <c r="BD86" s="67">
        <f t="shared" si="37"/>
        <v>0</v>
      </c>
      <c r="BE86" s="67">
        <f t="shared" si="37"/>
        <v>0</v>
      </c>
      <c r="BF86" s="53">
        <f>SUM(E86:BE86)</f>
        <v>1891</v>
      </c>
    </row>
    <row r="87" spans="1:59" s="29" customFormat="1" ht="19.5" customHeight="1">
      <c r="A87" s="25"/>
      <c r="B87" s="26"/>
      <c r="C87" s="26"/>
      <c r="D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8"/>
    </row>
    <row r="88" spans="1:59" s="29" customFormat="1" ht="19.5" customHeight="1">
      <c r="A88" s="25"/>
      <c r="B88" s="26"/>
      <c r="C88" s="26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8"/>
    </row>
    <row r="89" spans="1:59" s="29" customFormat="1" ht="19.5" customHeight="1">
      <c r="A89" s="25"/>
      <c r="B89" s="26"/>
      <c r="C89" s="26"/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8"/>
    </row>
    <row r="90" spans="1:58" ht="66">
      <c r="A90" s="742" t="s">
        <v>217</v>
      </c>
      <c r="B90" s="768" t="s">
        <v>69</v>
      </c>
      <c r="C90" s="768" t="s">
        <v>80</v>
      </c>
      <c r="D90" s="768" t="s">
        <v>81</v>
      </c>
      <c r="E90" s="604" t="s">
        <v>365</v>
      </c>
      <c r="F90" s="732" t="s">
        <v>83</v>
      </c>
      <c r="G90" s="730"/>
      <c r="H90" s="730"/>
      <c r="I90" s="731"/>
      <c r="J90" s="604" t="s">
        <v>366</v>
      </c>
      <c r="K90" s="732" t="s">
        <v>84</v>
      </c>
      <c r="L90" s="730"/>
      <c r="M90" s="731"/>
      <c r="N90" s="604" t="s">
        <v>367</v>
      </c>
      <c r="O90" s="721" t="s">
        <v>85</v>
      </c>
      <c r="P90" s="722"/>
      <c r="Q90" s="723"/>
      <c r="R90" s="605" t="s">
        <v>368</v>
      </c>
      <c r="S90" s="721" t="s">
        <v>87</v>
      </c>
      <c r="T90" s="722"/>
      <c r="U90" s="722"/>
      <c r="V90" s="723"/>
      <c r="W90" s="605" t="s">
        <v>369</v>
      </c>
      <c r="X90" s="721" t="s">
        <v>88</v>
      </c>
      <c r="Y90" s="722"/>
      <c r="Z90" s="723"/>
      <c r="AA90" s="605" t="s">
        <v>370</v>
      </c>
      <c r="AB90" s="721" t="s">
        <v>90</v>
      </c>
      <c r="AC90" s="722"/>
      <c r="AD90" s="723"/>
      <c r="AE90" s="605" t="s">
        <v>371</v>
      </c>
      <c r="AF90" s="721" t="s">
        <v>91</v>
      </c>
      <c r="AG90" s="722"/>
      <c r="AH90" s="722"/>
      <c r="AI90" s="723"/>
      <c r="AJ90" s="604" t="s">
        <v>372</v>
      </c>
      <c r="AK90" s="732" t="s">
        <v>92</v>
      </c>
      <c r="AL90" s="730"/>
      <c r="AM90" s="731"/>
      <c r="AN90" s="604" t="s">
        <v>373</v>
      </c>
      <c r="AO90" s="732" t="s">
        <v>93</v>
      </c>
      <c r="AP90" s="730"/>
      <c r="AQ90" s="731"/>
      <c r="AR90" s="604" t="s">
        <v>374</v>
      </c>
      <c r="AS90" s="732" t="s">
        <v>94</v>
      </c>
      <c r="AT90" s="730"/>
      <c r="AU90" s="730"/>
      <c r="AV90" s="731"/>
      <c r="AW90" s="604" t="s">
        <v>375</v>
      </c>
      <c r="AX90" s="732" t="s">
        <v>95</v>
      </c>
      <c r="AY90" s="730"/>
      <c r="AZ90" s="731"/>
      <c r="BA90" s="604" t="s">
        <v>376</v>
      </c>
      <c r="BB90" s="732" t="s">
        <v>96</v>
      </c>
      <c r="BC90" s="730"/>
      <c r="BD90" s="730"/>
      <c r="BE90" s="731"/>
      <c r="BF90" s="775" t="s">
        <v>97</v>
      </c>
    </row>
    <row r="91" spans="1:58" ht="9.75" customHeight="1">
      <c r="A91" s="743"/>
      <c r="B91" s="768"/>
      <c r="C91" s="768"/>
      <c r="D91" s="768"/>
      <c r="E91" s="719" t="s">
        <v>98</v>
      </c>
      <c r="F91" s="719"/>
      <c r="G91" s="719"/>
      <c r="H91" s="719"/>
      <c r="I91" s="719"/>
      <c r="J91" s="719"/>
      <c r="K91" s="719"/>
      <c r="L91" s="719"/>
      <c r="M91" s="719"/>
      <c r="N91" s="719"/>
      <c r="O91" s="719"/>
      <c r="P91" s="719"/>
      <c r="Q91" s="719"/>
      <c r="R91" s="719"/>
      <c r="S91" s="719"/>
      <c r="T91" s="719"/>
      <c r="U91" s="719"/>
      <c r="V91" s="719"/>
      <c r="W91" s="719"/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19"/>
      <c r="AK91" s="719"/>
      <c r="AL91" s="719"/>
      <c r="AM91" s="719"/>
      <c r="AN91" s="719"/>
      <c r="AO91" s="719"/>
      <c r="AP91" s="719"/>
      <c r="AQ91" s="719"/>
      <c r="AR91" s="719"/>
      <c r="AS91" s="719"/>
      <c r="AT91" s="719"/>
      <c r="AU91" s="719"/>
      <c r="AV91" s="719"/>
      <c r="AW91" s="719"/>
      <c r="AX91" s="719"/>
      <c r="AY91" s="719"/>
      <c r="AZ91" s="719"/>
      <c r="BA91" s="719"/>
      <c r="BB91" s="719"/>
      <c r="BC91" s="719"/>
      <c r="BD91" s="719"/>
      <c r="BE91" s="719"/>
      <c r="BF91" s="775"/>
    </row>
    <row r="92" spans="1:58" ht="9.75" customHeight="1">
      <c r="A92" s="743"/>
      <c r="B92" s="768"/>
      <c r="C92" s="768"/>
      <c r="D92" s="768"/>
      <c r="E92" s="56">
        <v>35</v>
      </c>
      <c r="F92" s="56">
        <v>36</v>
      </c>
      <c r="G92" s="56">
        <v>37</v>
      </c>
      <c r="H92" s="56">
        <v>38</v>
      </c>
      <c r="I92" s="56">
        <v>39</v>
      </c>
      <c r="J92" s="56">
        <v>40</v>
      </c>
      <c r="K92" s="56">
        <v>41</v>
      </c>
      <c r="L92" s="56">
        <v>42</v>
      </c>
      <c r="M92" s="56">
        <v>43</v>
      </c>
      <c r="N92" s="56">
        <v>44</v>
      </c>
      <c r="O92" s="56">
        <v>45</v>
      </c>
      <c r="P92" s="56">
        <v>46</v>
      </c>
      <c r="Q92" s="56">
        <v>47</v>
      </c>
      <c r="R92" s="56">
        <v>48</v>
      </c>
      <c r="S92" s="56">
        <v>49</v>
      </c>
      <c r="T92" s="56">
        <v>50</v>
      </c>
      <c r="U92" s="56">
        <v>51</v>
      </c>
      <c r="V92" s="56">
        <v>52</v>
      </c>
      <c r="W92" s="11">
        <v>1</v>
      </c>
      <c r="X92" s="11">
        <v>2</v>
      </c>
      <c r="Y92" s="11">
        <v>3</v>
      </c>
      <c r="Z92" s="11">
        <v>4</v>
      </c>
      <c r="AA92" s="11">
        <v>5</v>
      </c>
      <c r="AB92" s="11">
        <v>6</v>
      </c>
      <c r="AC92" s="11">
        <v>7</v>
      </c>
      <c r="AD92" s="11">
        <v>8</v>
      </c>
      <c r="AE92" s="11">
        <v>9</v>
      </c>
      <c r="AF92" s="11">
        <v>10</v>
      </c>
      <c r="AG92" s="11">
        <v>11</v>
      </c>
      <c r="AH92" s="11">
        <v>12</v>
      </c>
      <c r="AI92" s="11">
        <v>13</v>
      </c>
      <c r="AJ92" s="11">
        <v>14</v>
      </c>
      <c r="AK92" s="11">
        <v>15</v>
      </c>
      <c r="AL92" s="11">
        <v>16</v>
      </c>
      <c r="AM92" s="11">
        <v>17</v>
      </c>
      <c r="AN92" s="11">
        <v>18</v>
      </c>
      <c r="AO92" s="11">
        <v>19</v>
      </c>
      <c r="AP92" s="11">
        <v>20</v>
      </c>
      <c r="AQ92" s="11">
        <v>21</v>
      </c>
      <c r="AR92" s="11">
        <v>22</v>
      </c>
      <c r="AS92" s="11">
        <v>23</v>
      </c>
      <c r="AT92" s="11">
        <v>24</v>
      </c>
      <c r="AU92" s="11">
        <v>25</v>
      </c>
      <c r="AV92" s="11">
        <v>26</v>
      </c>
      <c r="AW92" s="11">
        <v>27</v>
      </c>
      <c r="AX92" s="11">
        <v>28</v>
      </c>
      <c r="AY92" s="11">
        <v>29</v>
      </c>
      <c r="AZ92" s="11">
        <v>30</v>
      </c>
      <c r="BA92" s="11">
        <v>31</v>
      </c>
      <c r="BB92" s="11">
        <v>32</v>
      </c>
      <c r="BC92" s="11">
        <v>33</v>
      </c>
      <c r="BD92" s="11">
        <v>34</v>
      </c>
      <c r="BE92" s="11">
        <v>35</v>
      </c>
      <c r="BF92" s="775"/>
    </row>
    <row r="93" spans="1:58" ht="9.75" customHeight="1">
      <c r="A93" s="743"/>
      <c r="B93" s="768"/>
      <c r="C93" s="768"/>
      <c r="D93" s="768"/>
      <c r="E93" s="720" t="s">
        <v>99</v>
      </c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0"/>
      <c r="S93" s="720"/>
      <c r="T93" s="720"/>
      <c r="U93" s="720"/>
      <c r="V93" s="720"/>
      <c r="W93" s="720"/>
      <c r="X93" s="720"/>
      <c r="Y93" s="720"/>
      <c r="Z93" s="720"/>
      <c r="AA93" s="720"/>
      <c r="AB93" s="720"/>
      <c r="AC93" s="720"/>
      <c r="AD93" s="720"/>
      <c r="AE93" s="720"/>
      <c r="AF93" s="720"/>
      <c r="AG93" s="720"/>
      <c r="AH93" s="720"/>
      <c r="AI93" s="720"/>
      <c r="AJ93" s="720"/>
      <c r="AK93" s="720"/>
      <c r="AL93" s="720"/>
      <c r="AM93" s="720"/>
      <c r="AN93" s="720"/>
      <c r="AO93" s="720"/>
      <c r="AP93" s="720"/>
      <c r="AQ93" s="720"/>
      <c r="AR93" s="720"/>
      <c r="AS93" s="720"/>
      <c r="AT93" s="720"/>
      <c r="AU93" s="720"/>
      <c r="AV93" s="720"/>
      <c r="AW93" s="720"/>
      <c r="AX93" s="720"/>
      <c r="AY93" s="720"/>
      <c r="AZ93" s="720"/>
      <c r="BA93" s="720"/>
      <c r="BB93" s="720"/>
      <c r="BC93" s="720"/>
      <c r="BD93" s="720"/>
      <c r="BE93" s="720"/>
      <c r="BF93" s="775"/>
    </row>
    <row r="94" spans="1:58" ht="9.75" customHeight="1">
      <c r="A94" s="744"/>
      <c r="B94" s="768"/>
      <c r="C94" s="768"/>
      <c r="D94" s="768"/>
      <c r="E94" s="55">
        <v>1</v>
      </c>
      <c r="F94" s="55">
        <v>2</v>
      </c>
      <c r="G94" s="55">
        <v>3</v>
      </c>
      <c r="H94" s="55">
        <v>4</v>
      </c>
      <c r="I94" s="55">
        <v>5</v>
      </c>
      <c r="J94" s="55">
        <v>6</v>
      </c>
      <c r="K94" s="55">
        <v>7</v>
      </c>
      <c r="L94" s="55">
        <v>8</v>
      </c>
      <c r="M94" s="55">
        <v>9</v>
      </c>
      <c r="N94" s="55">
        <v>10</v>
      </c>
      <c r="O94" s="55">
        <v>11</v>
      </c>
      <c r="P94" s="55">
        <v>12</v>
      </c>
      <c r="Q94" s="55">
        <v>13</v>
      </c>
      <c r="R94" s="55">
        <v>14</v>
      </c>
      <c r="S94" s="55">
        <v>15</v>
      </c>
      <c r="T94" s="55">
        <v>16</v>
      </c>
      <c r="U94" s="55">
        <v>17</v>
      </c>
      <c r="V94" s="55">
        <v>18</v>
      </c>
      <c r="W94" s="55">
        <v>19</v>
      </c>
      <c r="X94" s="55">
        <v>20</v>
      </c>
      <c r="Y94" s="55">
        <v>21</v>
      </c>
      <c r="Z94" s="55">
        <v>22</v>
      </c>
      <c r="AA94" s="55">
        <v>23</v>
      </c>
      <c r="AB94" s="55">
        <v>24</v>
      </c>
      <c r="AC94" s="55">
        <v>25</v>
      </c>
      <c r="AD94" s="55">
        <v>26</v>
      </c>
      <c r="AE94" s="55">
        <v>27</v>
      </c>
      <c r="AF94" s="55">
        <v>28</v>
      </c>
      <c r="AG94" s="55">
        <v>29</v>
      </c>
      <c r="AH94" s="55">
        <v>30</v>
      </c>
      <c r="AI94" s="55">
        <v>31</v>
      </c>
      <c r="AJ94" s="55">
        <v>32</v>
      </c>
      <c r="AK94" s="55">
        <v>33</v>
      </c>
      <c r="AL94" s="55">
        <v>34</v>
      </c>
      <c r="AM94" s="55">
        <v>35</v>
      </c>
      <c r="AN94" s="55">
        <v>36</v>
      </c>
      <c r="AO94" s="55">
        <v>37</v>
      </c>
      <c r="AP94" s="55">
        <v>38</v>
      </c>
      <c r="AQ94" s="55">
        <v>39</v>
      </c>
      <c r="AR94" s="55">
        <v>40</v>
      </c>
      <c r="AS94" s="55">
        <v>41</v>
      </c>
      <c r="AT94" s="55">
        <v>42</v>
      </c>
      <c r="AU94" s="55">
        <v>43</v>
      </c>
      <c r="AV94" s="55">
        <v>44</v>
      </c>
      <c r="AW94" s="55">
        <v>45</v>
      </c>
      <c r="AX94" s="55">
        <v>46</v>
      </c>
      <c r="AY94" s="55">
        <v>47</v>
      </c>
      <c r="AZ94" s="55">
        <v>48</v>
      </c>
      <c r="BA94" s="55">
        <v>49</v>
      </c>
      <c r="BB94" s="55">
        <v>50</v>
      </c>
      <c r="BC94" s="55">
        <v>51</v>
      </c>
      <c r="BD94" s="55">
        <v>52</v>
      </c>
      <c r="BE94" s="55">
        <v>53</v>
      </c>
      <c r="BF94" s="775"/>
    </row>
    <row r="95" spans="1:58" ht="18.75" customHeight="1">
      <c r="A95" s="738" t="s">
        <v>217</v>
      </c>
      <c r="B95" s="737" t="s">
        <v>131</v>
      </c>
      <c r="C95" s="765" t="s">
        <v>132</v>
      </c>
      <c r="D95" s="12" t="s">
        <v>101</v>
      </c>
      <c r="E95" s="67">
        <f>E97+E99</f>
        <v>4</v>
      </c>
      <c r="F95" s="67">
        <f aca="true" t="shared" si="38" ref="F95:AV95">F97+F99</f>
        <v>4</v>
      </c>
      <c r="G95" s="67">
        <f t="shared" si="38"/>
        <v>4</v>
      </c>
      <c r="H95" s="67">
        <f t="shared" si="38"/>
        <v>4</v>
      </c>
      <c r="I95" s="67">
        <f t="shared" si="38"/>
        <v>4</v>
      </c>
      <c r="J95" s="67">
        <f t="shared" si="38"/>
        <v>4</v>
      </c>
      <c r="K95" s="67">
        <f t="shared" si="38"/>
        <v>4</v>
      </c>
      <c r="L95" s="67">
        <f t="shared" si="38"/>
        <v>0</v>
      </c>
      <c r="M95" s="67">
        <f t="shared" si="38"/>
        <v>4</v>
      </c>
      <c r="N95" s="67">
        <f t="shared" si="38"/>
        <v>4</v>
      </c>
      <c r="O95" s="67">
        <f t="shared" si="38"/>
        <v>4</v>
      </c>
      <c r="P95" s="67">
        <f t="shared" si="38"/>
        <v>4</v>
      </c>
      <c r="Q95" s="67">
        <f t="shared" si="38"/>
        <v>4</v>
      </c>
      <c r="R95" s="67">
        <f t="shared" si="38"/>
        <v>4</v>
      </c>
      <c r="S95" s="67">
        <f t="shared" si="38"/>
        <v>4</v>
      </c>
      <c r="T95" s="67">
        <f t="shared" si="38"/>
        <v>0</v>
      </c>
      <c r="U95" s="67">
        <f t="shared" si="38"/>
        <v>0</v>
      </c>
      <c r="V95" s="67">
        <f t="shared" si="38"/>
        <v>0</v>
      </c>
      <c r="W95" s="67">
        <f t="shared" si="38"/>
        <v>0</v>
      </c>
      <c r="X95" s="67">
        <f t="shared" si="38"/>
        <v>4</v>
      </c>
      <c r="Y95" s="67">
        <f t="shared" si="38"/>
        <v>4</v>
      </c>
      <c r="Z95" s="67">
        <f t="shared" si="38"/>
        <v>4</v>
      </c>
      <c r="AA95" s="67">
        <f t="shared" si="38"/>
        <v>4</v>
      </c>
      <c r="AB95" s="67">
        <f t="shared" si="38"/>
        <v>4</v>
      </c>
      <c r="AC95" s="67">
        <f t="shared" si="38"/>
        <v>0</v>
      </c>
      <c r="AD95" s="67">
        <f t="shared" si="38"/>
        <v>4</v>
      </c>
      <c r="AE95" s="67">
        <f t="shared" si="38"/>
        <v>4</v>
      </c>
      <c r="AF95" s="67">
        <f t="shared" si="38"/>
        <v>4</v>
      </c>
      <c r="AG95" s="67">
        <f t="shared" si="38"/>
        <v>4</v>
      </c>
      <c r="AH95" s="67">
        <f t="shared" si="38"/>
        <v>4</v>
      </c>
      <c r="AI95" s="67">
        <f t="shared" si="38"/>
        <v>4</v>
      </c>
      <c r="AJ95" s="67">
        <f t="shared" si="38"/>
        <v>4</v>
      </c>
      <c r="AK95" s="67">
        <f t="shared" si="38"/>
        <v>0</v>
      </c>
      <c r="AL95" s="67">
        <f t="shared" si="38"/>
        <v>4</v>
      </c>
      <c r="AM95" s="67">
        <f t="shared" si="38"/>
        <v>4</v>
      </c>
      <c r="AN95" s="67">
        <f t="shared" si="38"/>
        <v>4</v>
      </c>
      <c r="AO95" s="67">
        <f t="shared" si="38"/>
        <v>4</v>
      </c>
      <c r="AP95" s="67">
        <f t="shared" si="38"/>
        <v>4</v>
      </c>
      <c r="AQ95" s="67">
        <f t="shared" si="38"/>
        <v>4</v>
      </c>
      <c r="AR95" s="67">
        <f t="shared" si="38"/>
        <v>0</v>
      </c>
      <c r="AS95" s="67">
        <f t="shared" si="38"/>
        <v>0</v>
      </c>
      <c r="AT95" s="67">
        <f t="shared" si="38"/>
        <v>0</v>
      </c>
      <c r="AU95" s="67">
        <f t="shared" si="38"/>
        <v>0</v>
      </c>
      <c r="AV95" s="67">
        <f t="shared" si="38"/>
        <v>0</v>
      </c>
      <c r="AW95" s="13">
        <f aca="true" t="shared" si="39" ref="AW95:BE95">AW97+AW99</f>
        <v>0</v>
      </c>
      <c r="AX95" s="13">
        <f t="shared" si="39"/>
        <v>0</v>
      </c>
      <c r="AY95" s="13">
        <f t="shared" si="39"/>
        <v>0</v>
      </c>
      <c r="AZ95" s="13">
        <f t="shared" si="39"/>
        <v>0</v>
      </c>
      <c r="BA95" s="13">
        <f t="shared" si="39"/>
        <v>0</v>
      </c>
      <c r="BB95" s="13">
        <f t="shared" si="39"/>
        <v>0</v>
      </c>
      <c r="BC95" s="13">
        <f t="shared" si="39"/>
        <v>0</v>
      </c>
      <c r="BD95" s="13">
        <f t="shared" si="39"/>
        <v>0</v>
      </c>
      <c r="BE95" s="13">
        <f t="shared" si="39"/>
        <v>0</v>
      </c>
      <c r="BF95" s="13">
        <f aca="true" t="shared" si="40" ref="BF95:BF127">SUM(E95:BE95)</f>
        <v>128</v>
      </c>
    </row>
    <row r="96" spans="1:58" ht="19.5" customHeight="1">
      <c r="A96" s="739"/>
      <c r="B96" s="737"/>
      <c r="C96" s="766"/>
      <c r="D96" s="12" t="s">
        <v>102</v>
      </c>
      <c r="E96" s="67">
        <f>E98+E100</f>
        <v>3</v>
      </c>
      <c r="F96" s="67">
        <f aca="true" t="shared" si="41" ref="F96:AV96">F98+F100</f>
        <v>2</v>
      </c>
      <c r="G96" s="67">
        <f t="shared" si="41"/>
        <v>2</v>
      </c>
      <c r="H96" s="67">
        <f t="shared" si="41"/>
        <v>3</v>
      </c>
      <c r="I96" s="67">
        <f t="shared" si="41"/>
        <v>2</v>
      </c>
      <c r="J96" s="67">
        <f t="shared" si="41"/>
        <v>2</v>
      </c>
      <c r="K96" s="67">
        <f t="shared" si="41"/>
        <v>3</v>
      </c>
      <c r="L96" s="67">
        <f t="shared" si="41"/>
        <v>0</v>
      </c>
      <c r="M96" s="67">
        <f t="shared" si="41"/>
        <v>2</v>
      </c>
      <c r="N96" s="67">
        <f t="shared" si="41"/>
        <v>3</v>
      </c>
      <c r="O96" s="67">
        <f t="shared" si="41"/>
        <v>2</v>
      </c>
      <c r="P96" s="67">
        <f t="shared" si="41"/>
        <v>2</v>
      </c>
      <c r="Q96" s="67">
        <f t="shared" si="41"/>
        <v>3</v>
      </c>
      <c r="R96" s="67">
        <f t="shared" si="41"/>
        <v>2</v>
      </c>
      <c r="S96" s="67">
        <f t="shared" si="41"/>
        <v>3</v>
      </c>
      <c r="T96" s="67">
        <f t="shared" si="41"/>
        <v>0</v>
      </c>
      <c r="U96" s="67">
        <f t="shared" si="41"/>
        <v>0</v>
      </c>
      <c r="V96" s="67">
        <f t="shared" si="41"/>
        <v>0</v>
      </c>
      <c r="W96" s="67">
        <f t="shared" si="41"/>
        <v>0</v>
      </c>
      <c r="X96" s="67">
        <f t="shared" si="41"/>
        <v>2</v>
      </c>
      <c r="Y96" s="67">
        <f t="shared" si="41"/>
        <v>3</v>
      </c>
      <c r="Z96" s="67">
        <f t="shared" si="41"/>
        <v>2</v>
      </c>
      <c r="AA96" s="67">
        <f t="shared" si="41"/>
        <v>2</v>
      </c>
      <c r="AB96" s="67">
        <f t="shared" si="41"/>
        <v>3</v>
      </c>
      <c r="AC96" s="67">
        <f t="shared" si="41"/>
        <v>0</v>
      </c>
      <c r="AD96" s="67">
        <f t="shared" si="41"/>
        <v>2</v>
      </c>
      <c r="AE96" s="67">
        <f t="shared" si="41"/>
        <v>3</v>
      </c>
      <c r="AF96" s="67">
        <f t="shared" si="41"/>
        <v>2</v>
      </c>
      <c r="AG96" s="67">
        <f t="shared" si="41"/>
        <v>2</v>
      </c>
      <c r="AH96" s="67">
        <f t="shared" si="41"/>
        <v>3</v>
      </c>
      <c r="AI96" s="67">
        <f t="shared" si="41"/>
        <v>2</v>
      </c>
      <c r="AJ96" s="67">
        <f t="shared" si="41"/>
        <v>2</v>
      </c>
      <c r="AK96" s="67">
        <f t="shared" si="41"/>
        <v>0</v>
      </c>
      <c r="AL96" s="67">
        <f t="shared" si="41"/>
        <v>3</v>
      </c>
      <c r="AM96" s="67">
        <f t="shared" si="41"/>
        <v>2</v>
      </c>
      <c r="AN96" s="67">
        <f t="shared" si="41"/>
        <v>2</v>
      </c>
      <c r="AO96" s="67">
        <f t="shared" si="41"/>
        <v>3</v>
      </c>
      <c r="AP96" s="67">
        <f t="shared" si="41"/>
        <v>2</v>
      </c>
      <c r="AQ96" s="67">
        <f t="shared" si="41"/>
        <v>3</v>
      </c>
      <c r="AR96" s="67">
        <f t="shared" si="41"/>
        <v>0</v>
      </c>
      <c r="AS96" s="67">
        <f t="shared" si="41"/>
        <v>0</v>
      </c>
      <c r="AT96" s="67">
        <f t="shared" si="41"/>
        <v>0</v>
      </c>
      <c r="AU96" s="67">
        <f t="shared" si="41"/>
        <v>0</v>
      </c>
      <c r="AV96" s="67">
        <f t="shared" si="41"/>
        <v>0</v>
      </c>
      <c r="AW96" s="13">
        <f aca="true" t="shared" si="42" ref="AW96:BE96">AW98+AW100</f>
        <v>0</v>
      </c>
      <c r="AX96" s="13">
        <f t="shared" si="42"/>
        <v>0</v>
      </c>
      <c r="AY96" s="13">
        <f t="shared" si="42"/>
        <v>0</v>
      </c>
      <c r="AZ96" s="13">
        <f t="shared" si="42"/>
        <v>0</v>
      </c>
      <c r="BA96" s="13">
        <f t="shared" si="42"/>
        <v>0</v>
      </c>
      <c r="BB96" s="13">
        <f t="shared" si="42"/>
        <v>0</v>
      </c>
      <c r="BC96" s="13">
        <f t="shared" si="42"/>
        <v>0</v>
      </c>
      <c r="BD96" s="13">
        <f t="shared" si="42"/>
        <v>0</v>
      </c>
      <c r="BE96" s="13">
        <f t="shared" si="42"/>
        <v>0</v>
      </c>
      <c r="BF96" s="13">
        <f t="shared" si="40"/>
        <v>77</v>
      </c>
    </row>
    <row r="97" spans="1:58" ht="9.75" customHeight="1">
      <c r="A97" s="739"/>
      <c r="B97" s="714" t="s">
        <v>136</v>
      </c>
      <c r="C97" s="708" t="s">
        <v>24</v>
      </c>
      <c r="D97" s="57" t="s">
        <v>101</v>
      </c>
      <c r="E97" s="84">
        <v>2</v>
      </c>
      <c r="F97" s="84">
        <v>2</v>
      </c>
      <c r="G97" s="84">
        <v>2</v>
      </c>
      <c r="H97" s="84">
        <v>2</v>
      </c>
      <c r="I97" s="84">
        <v>2</v>
      </c>
      <c r="J97" s="84">
        <v>2</v>
      </c>
      <c r="K97" s="84">
        <v>2</v>
      </c>
      <c r="L97" s="84"/>
      <c r="M97" s="84">
        <v>2</v>
      </c>
      <c r="N97" s="84">
        <v>2</v>
      </c>
      <c r="O97" s="84">
        <v>2</v>
      </c>
      <c r="P97" s="84">
        <v>2</v>
      </c>
      <c r="Q97" s="84">
        <v>2</v>
      </c>
      <c r="R97" s="84">
        <v>2</v>
      </c>
      <c r="S97" s="84">
        <v>2</v>
      </c>
      <c r="T97" s="84"/>
      <c r="U97" s="84"/>
      <c r="V97" s="586">
        <v>0</v>
      </c>
      <c r="W97" s="586">
        <v>0</v>
      </c>
      <c r="X97" s="84">
        <v>2</v>
      </c>
      <c r="Y97" s="84">
        <v>2</v>
      </c>
      <c r="Z97" s="84">
        <v>2</v>
      </c>
      <c r="AA97" s="84">
        <v>2</v>
      </c>
      <c r="AB97" s="84">
        <v>2</v>
      </c>
      <c r="AC97" s="84"/>
      <c r="AD97" s="84">
        <v>2</v>
      </c>
      <c r="AE97" s="84">
        <v>2</v>
      </c>
      <c r="AF97" s="84">
        <v>2</v>
      </c>
      <c r="AG97" s="84">
        <v>2</v>
      </c>
      <c r="AH97" s="84">
        <v>2</v>
      </c>
      <c r="AI97" s="84">
        <v>2</v>
      </c>
      <c r="AJ97" s="84">
        <v>2</v>
      </c>
      <c r="AK97" s="84"/>
      <c r="AL97" s="84">
        <v>2</v>
      </c>
      <c r="AM97" s="84">
        <v>2</v>
      </c>
      <c r="AN97" s="84">
        <v>2</v>
      </c>
      <c r="AO97" s="84">
        <v>2</v>
      </c>
      <c r="AP97" s="84">
        <v>2</v>
      </c>
      <c r="AQ97" s="84">
        <v>2</v>
      </c>
      <c r="AR97" s="84"/>
      <c r="AS97" s="84"/>
      <c r="AT97" s="83"/>
      <c r="AU97" s="84"/>
      <c r="AV97" s="84"/>
      <c r="AW97" s="12">
        <v>0</v>
      </c>
      <c r="AX97" s="61"/>
      <c r="AY97" s="61"/>
      <c r="AZ97" s="61"/>
      <c r="BA97" s="61"/>
      <c r="BB97" s="61"/>
      <c r="BC97" s="61"/>
      <c r="BD97" s="61"/>
      <c r="BE97" s="61"/>
      <c r="BF97" s="22">
        <f t="shared" si="40"/>
        <v>64</v>
      </c>
    </row>
    <row r="98" spans="1:58" ht="9.75" customHeight="1">
      <c r="A98" s="739"/>
      <c r="B98" s="715"/>
      <c r="C98" s="709"/>
      <c r="D98" s="57" t="s">
        <v>102</v>
      </c>
      <c r="E98" s="83">
        <v>1</v>
      </c>
      <c r="F98" s="83"/>
      <c r="G98" s="83"/>
      <c r="H98" s="83">
        <v>1</v>
      </c>
      <c r="I98" s="83"/>
      <c r="J98" s="83"/>
      <c r="K98" s="83">
        <v>1</v>
      </c>
      <c r="L98" s="83"/>
      <c r="M98" s="83"/>
      <c r="N98" s="83">
        <v>1</v>
      </c>
      <c r="O98" s="83"/>
      <c r="P98" s="83"/>
      <c r="Q98" s="83">
        <v>1</v>
      </c>
      <c r="R98" s="84"/>
      <c r="S98" s="83">
        <v>1</v>
      </c>
      <c r="T98" s="84"/>
      <c r="U98" s="84"/>
      <c r="V98" s="586">
        <v>0</v>
      </c>
      <c r="W98" s="586">
        <v>0</v>
      </c>
      <c r="X98" s="84"/>
      <c r="Y98" s="83">
        <v>1</v>
      </c>
      <c r="Z98" s="84"/>
      <c r="AA98" s="84"/>
      <c r="AB98" s="83">
        <v>1</v>
      </c>
      <c r="AC98" s="84"/>
      <c r="AD98" s="84"/>
      <c r="AE98" s="83">
        <v>1</v>
      </c>
      <c r="AF98" s="84"/>
      <c r="AG98" s="84"/>
      <c r="AH98" s="83">
        <v>1</v>
      </c>
      <c r="AI98" s="84"/>
      <c r="AJ98" s="84"/>
      <c r="AK98" s="83"/>
      <c r="AL98" s="83">
        <v>1</v>
      </c>
      <c r="AM98" s="84"/>
      <c r="AN98" s="84"/>
      <c r="AO98" s="84">
        <v>1</v>
      </c>
      <c r="AP98" s="84"/>
      <c r="AQ98" s="83">
        <v>1</v>
      </c>
      <c r="AR98" s="83"/>
      <c r="AS98" s="83"/>
      <c r="AT98" s="83"/>
      <c r="AU98" s="84"/>
      <c r="AV98" s="84"/>
      <c r="AW98" s="12">
        <v>0</v>
      </c>
      <c r="AX98" s="61"/>
      <c r="AY98" s="61"/>
      <c r="AZ98" s="61"/>
      <c r="BA98" s="61"/>
      <c r="BB98" s="61"/>
      <c r="BC98" s="61"/>
      <c r="BD98" s="61"/>
      <c r="BE98" s="61"/>
      <c r="BF98" s="22">
        <f t="shared" si="40"/>
        <v>13</v>
      </c>
    </row>
    <row r="99" spans="1:58" ht="9.75" customHeight="1">
      <c r="A99" s="739"/>
      <c r="B99" s="714" t="s">
        <v>283</v>
      </c>
      <c r="C99" s="708" t="s">
        <v>33</v>
      </c>
      <c r="D99" s="57" t="s">
        <v>101</v>
      </c>
      <c r="E99" s="83">
        <v>2</v>
      </c>
      <c r="F99" s="83">
        <v>2</v>
      </c>
      <c r="G99" s="83">
        <v>2</v>
      </c>
      <c r="H99" s="83">
        <v>2</v>
      </c>
      <c r="I99" s="83">
        <v>2</v>
      </c>
      <c r="J99" s="83">
        <v>2</v>
      </c>
      <c r="K99" s="83">
        <v>2</v>
      </c>
      <c r="L99" s="83"/>
      <c r="M99" s="83">
        <v>2</v>
      </c>
      <c r="N99" s="83">
        <v>2</v>
      </c>
      <c r="O99" s="83">
        <v>2</v>
      </c>
      <c r="P99" s="83">
        <v>2</v>
      </c>
      <c r="Q99" s="83">
        <v>2</v>
      </c>
      <c r="R99" s="83">
        <v>2</v>
      </c>
      <c r="S99" s="83">
        <v>2</v>
      </c>
      <c r="T99" s="83"/>
      <c r="U99" s="83"/>
      <c r="V99" s="586">
        <v>0</v>
      </c>
      <c r="W99" s="586">
        <v>0</v>
      </c>
      <c r="X99" s="84">
        <v>2</v>
      </c>
      <c r="Y99" s="84">
        <v>2</v>
      </c>
      <c r="Z99" s="84">
        <v>2</v>
      </c>
      <c r="AA99" s="84">
        <v>2</v>
      </c>
      <c r="AB99" s="84">
        <v>2</v>
      </c>
      <c r="AC99" s="84"/>
      <c r="AD99" s="84">
        <v>2</v>
      </c>
      <c r="AE99" s="84">
        <v>2</v>
      </c>
      <c r="AF99" s="84">
        <v>2</v>
      </c>
      <c r="AG99" s="84">
        <v>2</v>
      </c>
      <c r="AH99" s="84">
        <v>2</v>
      </c>
      <c r="AI99" s="84">
        <v>2</v>
      </c>
      <c r="AJ99" s="84">
        <v>2</v>
      </c>
      <c r="AK99" s="84"/>
      <c r="AL99" s="84">
        <v>2</v>
      </c>
      <c r="AM99" s="84">
        <v>2</v>
      </c>
      <c r="AN99" s="84">
        <v>2</v>
      </c>
      <c r="AO99" s="84">
        <v>2</v>
      </c>
      <c r="AP99" s="84">
        <v>2</v>
      </c>
      <c r="AQ99" s="84">
        <v>2</v>
      </c>
      <c r="AR99" s="84"/>
      <c r="AS99" s="84"/>
      <c r="AT99" s="84"/>
      <c r="AU99" s="84"/>
      <c r="AV99" s="84"/>
      <c r="AW99" s="12">
        <v>0</v>
      </c>
      <c r="AX99" s="61"/>
      <c r="AY99" s="61"/>
      <c r="AZ99" s="61"/>
      <c r="BA99" s="61"/>
      <c r="BB99" s="61"/>
      <c r="BC99" s="61"/>
      <c r="BD99" s="61"/>
      <c r="BE99" s="61"/>
      <c r="BF99" s="22">
        <f t="shared" si="40"/>
        <v>64</v>
      </c>
    </row>
    <row r="100" spans="1:58" ht="9.75" customHeight="1">
      <c r="A100" s="739"/>
      <c r="B100" s="715"/>
      <c r="C100" s="709"/>
      <c r="D100" s="57" t="s">
        <v>102</v>
      </c>
      <c r="E100" s="83">
        <v>2</v>
      </c>
      <c r="F100" s="83">
        <v>2</v>
      </c>
      <c r="G100" s="83">
        <v>2</v>
      </c>
      <c r="H100" s="83">
        <v>2</v>
      </c>
      <c r="I100" s="83">
        <v>2</v>
      </c>
      <c r="J100" s="83">
        <v>2</v>
      </c>
      <c r="K100" s="83">
        <v>2</v>
      </c>
      <c r="L100" s="83"/>
      <c r="M100" s="83">
        <v>2</v>
      </c>
      <c r="N100" s="83">
        <v>2</v>
      </c>
      <c r="O100" s="83">
        <v>2</v>
      </c>
      <c r="P100" s="83">
        <v>2</v>
      </c>
      <c r="Q100" s="83">
        <v>2</v>
      </c>
      <c r="R100" s="83">
        <v>2</v>
      </c>
      <c r="S100" s="83">
        <v>2</v>
      </c>
      <c r="T100" s="83"/>
      <c r="U100" s="84"/>
      <c r="V100" s="586">
        <v>0</v>
      </c>
      <c r="W100" s="586">
        <v>0</v>
      </c>
      <c r="X100" s="84">
        <v>2</v>
      </c>
      <c r="Y100" s="84">
        <v>2</v>
      </c>
      <c r="Z100" s="84">
        <v>2</v>
      </c>
      <c r="AA100" s="84">
        <v>2</v>
      </c>
      <c r="AB100" s="84">
        <v>2</v>
      </c>
      <c r="AC100" s="84"/>
      <c r="AD100" s="84">
        <v>2</v>
      </c>
      <c r="AE100" s="84">
        <v>2</v>
      </c>
      <c r="AF100" s="84">
        <v>2</v>
      </c>
      <c r="AG100" s="84">
        <v>2</v>
      </c>
      <c r="AH100" s="84">
        <v>2</v>
      </c>
      <c r="AI100" s="84">
        <v>2</v>
      </c>
      <c r="AJ100" s="84">
        <v>2</v>
      </c>
      <c r="AK100" s="84"/>
      <c r="AL100" s="84">
        <v>2</v>
      </c>
      <c r="AM100" s="84">
        <v>2</v>
      </c>
      <c r="AN100" s="84">
        <v>2</v>
      </c>
      <c r="AO100" s="84">
        <v>2</v>
      </c>
      <c r="AP100" s="84">
        <v>2</v>
      </c>
      <c r="AQ100" s="84">
        <v>2</v>
      </c>
      <c r="AR100" s="92"/>
      <c r="AS100" s="83"/>
      <c r="AT100" s="83"/>
      <c r="AU100" s="84"/>
      <c r="AV100" s="84"/>
      <c r="AW100" s="12">
        <v>0</v>
      </c>
      <c r="AX100" s="61"/>
      <c r="AY100" s="61"/>
      <c r="AZ100" s="61"/>
      <c r="BA100" s="61"/>
      <c r="BB100" s="61"/>
      <c r="BC100" s="61"/>
      <c r="BD100" s="61"/>
      <c r="BE100" s="61"/>
      <c r="BF100" s="22">
        <f t="shared" si="40"/>
        <v>64</v>
      </c>
    </row>
    <row r="101" spans="1:58" ht="16.5">
      <c r="A101" s="739"/>
      <c r="B101" s="770" t="s">
        <v>37</v>
      </c>
      <c r="C101" s="765" t="s">
        <v>106</v>
      </c>
      <c r="D101" s="16" t="s">
        <v>101</v>
      </c>
      <c r="E101" s="85">
        <f aca="true" t="shared" si="43" ref="E101:AJ101">E103+E109</f>
        <v>32</v>
      </c>
      <c r="F101" s="85">
        <f t="shared" si="43"/>
        <v>32</v>
      </c>
      <c r="G101" s="85">
        <f t="shared" si="43"/>
        <v>32</v>
      </c>
      <c r="H101" s="85">
        <f t="shared" si="43"/>
        <v>32</v>
      </c>
      <c r="I101" s="85">
        <f t="shared" si="43"/>
        <v>32</v>
      </c>
      <c r="J101" s="85">
        <f t="shared" si="43"/>
        <v>32</v>
      </c>
      <c r="K101" s="85">
        <f t="shared" si="43"/>
        <v>32</v>
      </c>
      <c r="L101" s="85">
        <f t="shared" si="43"/>
        <v>36</v>
      </c>
      <c r="M101" s="85">
        <f t="shared" si="43"/>
        <v>32</v>
      </c>
      <c r="N101" s="85">
        <f t="shared" si="43"/>
        <v>32</v>
      </c>
      <c r="O101" s="85">
        <f t="shared" si="43"/>
        <v>32</v>
      </c>
      <c r="P101" s="85">
        <f t="shared" si="43"/>
        <v>32</v>
      </c>
      <c r="Q101" s="85">
        <f t="shared" si="43"/>
        <v>32</v>
      </c>
      <c r="R101" s="85">
        <f t="shared" si="43"/>
        <v>32</v>
      </c>
      <c r="S101" s="85">
        <f t="shared" si="43"/>
        <v>32</v>
      </c>
      <c r="T101" s="85">
        <f t="shared" si="43"/>
        <v>24</v>
      </c>
      <c r="U101" s="85">
        <f t="shared" si="43"/>
        <v>12</v>
      </c>
      <c r="V101" s="85">
        <f t="shared" si="43"/>
        <v>0</v>
      </c>
      <c r="W101" s="85">
        <f t="shared" si="43"/>
        <v>0</v>
      </c>
      <c r="X101" s="85">
        <f t="shared" si="43"/>
        <v>32</v>
      </c>
      <c r="Y101" s="85">
        <f t="shared" si="43"/>
        <v>32</v>
      </c>
      <c r="Z101" s="85">
        <f t="shared" si="43"/>
        <v>32</v>
      </c>
      <c r="AA101" s="85">
        <f t="shared" si="43"/>
        <v>32</v>
      </c>
      <c r="AB101" s="85">
        <f t="shared" si="43"/>
        <v>32</v>
      </c>
      <c r="AC101" s="85">
        <f t="shared" si="43"/>
        <v>36</v>
      </c>
      <c r="AD101" s="85">
        <f t="shared" si="43"/>
        <v>32</v>
      </c>
      <c r="AE101" s="85">
        <f t="shared" si="43"/>
        <v>32</v>
      </c>
      <c r="AF101" s="85">
        <f t="shared" si="43"/>
        <v>32</v>
      </c>
      <c r="AG101" s="85">
        <f t="shared" si="43"/>
        <v>32</v>
      </c>
      <c r="AH101" s="85">
        <f t="shared" si="43"/>
        <v>32</v>
      </c>
      <c r="AI101" s="85">
        <f t="shared" si="43"/>
        <v>32</v>
      </c>
      <c r="AJ101" s="85">
        <f t="shared" si="43"/>
        <v>32</v>
      </c>
      <c r="AK101" s="85">
        <f aca="true" t="shared" si="44" ref="AK101:BE101">AK103+AK109</f>
        <v>36</v>
      </c>
      <c r="AL101" s="85">
        <f t="shared" si="44"/>
        <v>32</v>
      </c>
      <c r="AM101" s="85">
        <f t="shared" si="44"/>
        <v>32</v>
      </c>
      <c r="AN101" s="85">
        <f t="shared" si="44"/>
        <v>32</v>
      </c>
      <c r="AO101" s="85">
        <f t="shared" si="44"/>
        <v>32</v>
      </c>
      <c r="AP101" s="85">
        <f t="shared" si="44"/>
        <v>32</v>
      </c>
      <c r="AQ101" s="85">
        <f t="shared" si="44"/>
        <v>32</v>
      </c>
      <c r="AR101" s="85">
        <f t="shared" si="44"/>
        <v>24</v>
      </c>
      <c r="AS101" s="85">
        <f t="shared" si="44"/>
        <v>36</v>
      </c>
      <c r="AT101" s="85">
        <f t="shared" si="44"/>
        <v>36</v>
      </c>
      <c r="AU101" s="85">
        <f t="shared" si="44"/>
        <v>36</v>
      </c>
      <c r="AV101" s="85">
        <f t="shared" si="44"/>
        <v>12</v>
      </c>
      <c r="AW101" s="85">
        <f t="shared" si="44"/>
        <v>0</v>
      </c>
      <c r="AX101" s="85">
        <f t="shared" si="44"/>
        <v>0</v>
      </c>
      <c r="AY101" s="85">
        <f t="shared" si="44"/>
        <v>0</v>
      </c>
      <c r="AZ101" s="85">
        <f t="shared" si="44"/>
        <v>0</v>
      </c>
      <c r="BA101" s="85">
        <f t="shared" si="44"/>
        <v>0</v>
      </c>
      <c r="BB101" s="85">
        <f t="shared" si="44"/>
        <v>0</v>
      </c>
      <c r="BC101" s="85">
        <f t="shared" si="44"/>
        <v>0</v>
      </c>
      <c r="BD101" s="85">
        <f t="shared" si="44"/>
        <v>0</v>
      </c>
      <c r="BE101" s="85">
        <f t="shared" si="44"/>
        <v>0</v>
      </c>
      <c r="BF101" s="17">
        <f t="shared" si="40"/>
        <v>1312</v>
      </c>
    </row>
    <row r="102" spans="1:58" ht="9.75" customHeight="1">
      <c r="A102" s="739"/>
      <c r="B102" s="770"/>
      <c r="C102" s="780"/>
      <c r="D102" s="16" t="s">
        <v>102</v>
      </c>
      <c r="E102" s="85">
        <f aca="true" t="shared" si="45" ref="E102:AJ102">E104+E110</f>
        <v>11</v>
      </c>
      <c r="F102" s="85">
        <f t="shared" si="45"/>
        <v>9</v>
      </c>
      <c r="G102" s="85">
        <f t="shared" si="45"/>
        <v>11</v>
      </c>
      <c r="H102" s="85">
        <f t="shared" si="45"/>
        <v>11</v>
      </c>
      <c r="I102" s="85">
        <f t="shared" si="45"/>
        <v>9</v>
      </c>
      <c r="J102" s="85">
        <f t="shared" si="45"/>
        <v>11</v>
      </c>
      <c r="K102" s="85">
        <f t="shared" si="45"/>
        <v>12</v>
      </c>
      <c r="L102" s="85">
        <f t="shared" si="45"/>
        <v>0</v>
      </c>
      <c r="M102" s="85">
        <f t="shared" si="45"/>
        <v>9</v>
      </c>
      <c r="N102" s="85">
        <f t="shared" si="45"/>
        <v>11</v>
      </c>
      <c r="O102" s="85">
        <f t="shared" si="45"/>
        <v>13</v>
      </c>
      <c r="P102" s="85">
        <f t="shared" si="45"/>
        <v>13</v>
      </c>
      <c r="Q102" s="85">
        <f t="shared" si="45"/>
        <v>13</v>
      </c>
      <c r="R102" s="85">
        <f t="shared" si="45"/>
        <v>14</v>
      </c>
      <c r="S102" s="85">
        <f t="shared" si="45"/>
        <v>14</v>
      </c>
      <c r="T102" s="85">
        <f t="shared" si="45"/>
        <v>0</v>
      </c>
      <c r="U102" s="85">
        <f t="shared" si="45"/>
        <v>0</v>
      </c>
      <c r="V102" s="85">
        <f t="shared" si="45"/>
        <v>0</v>
      </c>
      <c r="W102" s="85">
        <f t="shared" si="45"/>
        <v>0</v>
      </c>
      <c r="X102" s="85">
        <f t="shared" si="45"/>
        <v>11</v>
      </c>
      <c r="Y102" s="85">
        <f t="shared" si="45"/>
        <v>11</v>
      </c>
      <c r="Z102" s="85">
        <f t="shared" si="45"/>
        <v>11</v>
      </c>
      <c r="AA102" s="85">
        <f t="shared" si="45"/>
        <v>11</v>
      </c>
      <c r="AB102" s="85">
        <f t="shared" si="45"/>
        <v>10</v>
      </c>
      <c r="AC102" s="85">
        <f t="shared" si="45"/>
        <v>0</v>
      </c>
      <c r="AD102" s="85">
        <f t="shared" si="45"/>
        <v>11</v>
      </c>
      <c r="AE102" s="85">
        <f t="shared" si="45"/>
        <v>11</v>
      </c>
      <c r="AF102" s="85">
        <f t="shared" si="45"/>
        <v>11</v>
      </c>
      <c r="AG102" s="85">
        <f t="shared" si="45"/>
        <v>11</v>
      </c>
      <c r="AH102" s="85">
        <f t="shared" si="45"/>
        <v>11</v>
      </c>
      <c r="AI102" s="85">
        <f t="shared" si="45"/>
        <v>11</v>
      </c>
      <c r="AJ102" s="85">
        <f t="shared" si="45"/>
        <v>11</v>
      </c>
      <c r="AK102" s="85">
        <f aca="true" t="shared" si="46" ref="AK102:BE102">AK104+AK110</f>
        <v>0</v>
      </c>
      <c r="AL102" s="85">
        <f t="shared" si="46"/>
        <v>11</v>
      </c>
      <c r="AM102" s="85">
        <f t="shared" si="46"/>
        <v>11</v>
      </c>
      <c r="AN102" s="85">
        <f t="shared" si="46"/>
        <v>13</v>
      </c>
      <c r="AO102" s="85">
        <f t="shared" si="46"/>
        <v>13</v>
      </c>
      <c r="AP102" s="85">
        <f t="shared" si="46"/>
        <v>13</v>
      </c>
      <c r="AQ102" s="85">
        <f t="shared" si="46"/>
        <v>12</v>
      </c>
      <c r="AR102" s="85">
        <f t="shared" si="46"/>
        <v>0</v>
      </c>
      <c r="AS102" s="85">
        <f t="shared" si="46"/>
        <v>0</v>
      </c>
      <c r="AT102" s="85">
        <f t="shared" si="46"/>
        <v>0</v>
      </c>
      <c r="AU102" s="85">
        <f t="shared" si="46"/>
        <v>0</v>
      </c>
      <c r="AV102" s="85">
        <f t="shared" si="46"/>
        <v>0</v>
      </c>
      <c r="AW102" s="85">
        <f t="shared" si="46"/>
        <v>0</v>
      </c>
      <c r="AX102" s="85">
        <f t="shared" si="46"/>
        <v>0</v>
      </c>
      <c r="AY102" s="85">
        <f t="shared" si="46"/>
        <v>0</v>
      </c>
      <c r="AZ102" s="85">
        <f t="shared" si="46"/>
        <v>0</v>
      </c>
      <c r="BA102" s="85">
        <f t="shared" si="46"/>
        <v>0</v>
      </c>
      <c r="BB102" s="85">
        <f t="shared" si="46"/>
        <v>0</v>
      </c>
      <c r="BC102" s="85">
        <f t="shared" si="46"/>
        <v>0</v>
      </c>
      <c r="BD102" s="85">
        <f t="shared" si="46"/>
        <v>0</v>
      </c>
      <c r="BE102" s="85">
        <f t="shared" si="46"/>
        <v>0</v>
      </c>
      <c r="BF102" s="17">
        <f t="shared" si="40"/>
        <v>365</v>
      </c>
    </row>
    <row r="103" spans="1:58" ht="16.5">
      <c r="A103" s="739"/>
      <c r="B103" s="770" t="s">
        <v>104</v>
      </c>
      <c r="C103" s="765" t="s">
        <v>105</v>
      </c>
      <c r="D103" s="16" t="s">
        <v>101</v>
      </c>
      <c r="E103" s="85">
        <f>E105+E107</f>
        <v>8</v>
      </c>
      <c r="F103" s="85">
        <f aca="true" t="shared" si="47" ref="F103:U103">F105+F107</f>
        <v>10</v>
      </c>
      <c r="G103" s="85">
        <f t="shared" si="47"/>
        <v>10</v>
      </c>
      <c r="H103" s="85">
        <f t="shared" si="47"/>
        <v>8</v>
      </c>
      <c r="I103" s="85">
        <f t="shared" si="47"/>
        <v>10</v>
      </c>
      <c r="J103" s="85">
        <f t="shared" si="47"/>
        <v>10</v>
      </c>
      <c r="K103" s="85">
        <f t="shared" si="47"/>
        <v>10</v>
      </c>
      <c r="L103" s="85">
        <f t="shared" si="47"/>
        <v>0</v>
      </c>
      <c r="M103" s="85">
        <f t="shared" si="47"/>
        <v>10</v>
      </c>
      <c r="N103" s="85">
        <f t="shared" si="47"/>
        <v>10</v>
      </c>
      <c r="O103" s="85">
        <f t="shared" si="47"/>
        <v>10</v>
      </c>
      <c r="P103" s="85">
        <f t="shared" si="47"/>
        <v>10</v>
      </c>
      <c r="Q103" s="85">
        <f t="shared" si="47"/>
        <v>8</v>
      </c>
      <c r="R103" s="85">
        <f t="shared" si="47"/>
        <v>8</v>
      </c>
      <c r="S103" s="85">
        <f t="shared" si="47"/>
        <v>8</v>
      </c>
      <c r="T103" s="85">
        <f t="shared" si="47"/>
        <v>0</v>
      </c>
      <c r="U103" s="85">
        <f t="shared" si="47"/>
        <v>0</v>
      </c>
      <c r="V103" s="85">
        <f aca="true" t="shared" si="48" ref="V103:X104">V105+V107</f>
        <v>0</v>
      </c>
      <c r="W103" s="85">
        <f t="shared" si="48"/>
        <v>0</v>
      </c>
      <c r="X103" s="85">
        <f t="shared" si="48"/>
        <v>0</v>
      </c>
      <c r="Y103" s="85">
        <f aca="true" t="shared" si="49" ref="Y103:AV103">Y105+Y107</f>
        <v>0</v>
      </c>
      <c r="Z103" s="85">
        <f t="shared" si="49"/>
        <v>0</v>
      </c>
      <c r="AA103" s="85">
        <f t="shared" si="49"/>
        <v>0</v>
      </c>
      <c r="AB103" s="85">
        <f t="shared" si="49"/>
        <v>0</v>
      </c>
      <c r="AC103" s="85">
        <f t="shared" si="49"/>
        <v>0</v>
      </c>
      <c r="AD103" s="85">
        <f t="shared" si="49"/>
        <v>0</v>
      </c>
      <c r="AE103" s="85">
        <f t="shared" si="49"/>
        <v>0</v>
      </c>
      <c r="AF103" s="85">
        <f t="shared" si="49"/>
        <v>0</v>
      </c>
      <c r="AG103" s="85">
        <f t="shared" si="49"/>
        <v>0</v>
      </c>
      <c r="AH103" s="85">
        <f t="shared" si="49"/>
        <v>0</v>
      </c>
      <c r="AI103" s="85">
        <f t="shared" si="49"/>
        <v>0</v>
      </c>
      <c r="AJ103" s="85">
        <f t="shared" si="49"/>
        <v>0</v>
      </c>
      <c r="AK103" s="85">
        <f t="shared" si="49"/>
        <v>0</v>
      </c>
      <c r="AL103" s="85">
        <f t="shared" si="49"/>
        <v>0</v>
      </c>
      <c r="AM103" s="85">
        <f t="shared" si="49"/>
        <v>0</v>
      </c>
      <c r="AN103" s="85">
        <f t="shared" si="49"/>
        <v>0</v>
      </c>
      <c r="AO103" s="85">
        <f t="shared" si="49"/>
        <v>0</v>
      </c>
      <c r="AP103" s="85">
        <f t="shared" si="49"/>
        <v>0</v>
      </c>
      <c r="AQ103" s="85">
        <f t="shared" si="49"/>
        <v>0</v>
      </c>
      <c r="AR103" s="85">
        <f t="shared" si="49"/>
        <v>0</v>
      </c>
      <c r="AS103" s="85">
        <f t="shared" si="49"/>
        <v>0</v>
      </c>
      <c r="AT103" s="85">
        <f t="shared" si="49"/>
        <v>0</v>
      </c>
      <c r="AU103" s="85">
        <f t="shared" si="49"/>
        <v>0</v>
      </c>
      <c r="AV103" s="85">
        <f t="shared" si="49"/>
        <v>0</v>
      </c>
      <c r="AW103" s="85">
        <f>AW105+AW107</f>
        <v>0</v>
      </c>
      <c r="AX103" s="85">
        <f>AX105+AX107</f>
        <v>0</v>
      </c>
      <c r="AY103" s="85">
        <f aca="true" t="shared" si="50" ref="AY103:BE103">AY105+AY107</f>
        <v>0</v>
      </c>
      <c r="AZ103" s="85">
        <f t="shared" si="50"/>
        <v>0</v>
      </c>
      <c r="BA103" s="85">
        <f t="shared" si="50"/>
        <v>0</v>
      </c>
      <c r="BB103" s="85">
        <f t="shared" si="50"/>
        <v>0</v>
      </c>
      <c r="BC103" s="85">
        <f t="shared" si="50"/>
        <v>0</v>
      </c>
      <c r="BD103" s="85">
        <f t="shared" si="50"/>
        <v>0</v>
      </c>
      <c r="BE103" s="85">
        <f t="shared" si="50"/>
        <v>0</v>
      </c>
      <c r="BF103" s="17">
        <f t="shared" si="40"/>
        <v>130</v>
      </c>
    </row>
    <row r="104" spans="1:58" ht="9.75" customHeight="1">
      <c r="A104" s="739"/>
      <c r="B104" s="770"/>
      <c r="C104" s="780"/>
      <c r="D104" s="16" t="s">
        <v>102</v>
      </c>
      <c r="E104" s="85">
        <f>E106+E108</f>
        <v>3</v>
      </c>
      <c r="F104" s="85">
        <f aca="true" t="shared" si="51" ref="F104:U104">F106+F108</f>
        <v>3</v>
      </c>
      <c r="G104" s="85">
        <f t="shared" si="51"/>
        <v>3</v>
      </c>
      <c r="H104" s="85">
        <f t="shared" si="51"/>
        <v>3</v>
      </c>
      <c r="I104" s="85">
        <f t="shared" si="51"/>
        <v>3</v>
      </c>
      <c r="J104" s="85">
        <f t="shared" si="51"/>
        <v>3</v>
      </c>
      <c r="K104" s="85">
        <f t="shared" si="51"/>
        <v>4</v>
      </c>
      <c r="L104" s="85">
        <f t="shared" si="51"/>
        <v>0</v>
      </c>
      <c r="M104" s="85">
        <f t="shared" si="51"/>
        <v>3</v>
      </c>
      <c r="N104" s="85">
        <f t="shared" si="51"/>
        <v>3</v>
      </c>
      <c r="O104" s="85">
        <f t="shared" si="51"/>
        <v>3</v>
      </c>
      <c r="P104" s="85">
        <f t="shared" si="51"/>
        <v>3</v>
      </c>
      <c r="Q104" s="85">
        <f t="shared" si="51"/>
        <v>3</v>
      </c>
      <c r="R104" s="85">
        <f t="shared" si="51"/>
        <v>4</v>
      </c>
      <c r="S104" s="85">
        <f t="shared" si="51"/>
        <v>4</v>
      </c>
      <c r="T104" s="85">
        <f t="shared" si="51"/>
        <v>0</v>
      </c>
      <c r="U104" s="85">
        <f t="shared" si="51"/>
        <v>0</v>
      </c>
      <c r="V104" s="85">
        <f t="shared" si="48"/>
        <v>0</v>
      </c>
      <c r="W104" s="85">
        <f t="shared" si="48"/>
        <v>0</v>
      </c>
      <c r="X104" s="85">
        <f t="shared" si="48"/>
        <v>0</v>
      </c>
      <c r="Y104" s="85">
        <f aca="true" t="shared" si="52" ref="Y104:AV104">Y106+Y108</f>
        <v>0</v>
      </c>
      <c r="Z104" s="85">
        <f t="shared" si="52"/>
        <v>0</v>
      </c>
      <c r="AA104" s="85">
        <f t="shared" si="52"/>
        <v>0</v>
      </c>
      <c r="AB104" s="85">
        <f t="shared" si="52"/>
        <v>0</v>
      </c>
      <c r="AC104" s="85">
        <f t="shared" si="52"/>
        <v>0</v>
      </c>
      <c r="AD104" s="85">
        <f t="shared" si="52"/>
        <v>0</v>
      </c>
      <c r="AE104" s="85">
        <f t="shared" si="52"/>
        <v>0</v>
      </c>
      <c r="AF104" s="85">
        <f t="shared" si="52"/>
        <v>0</v>
      </c>
      <c r="AG104" s="85">
        <f t="shared" si="52"/>
        <v>0</v>
      </c>
      <c r="AH104" s="85">
        <f t="shared" si="52"/>
        <v>0</v>
      </c>
      <c r="AI104" s="85">
        <f t="shared" si="52"/>
        <v>0</v>
      </c>
      <c r="AJ104" s="85">
        <f t="shared" si="52"/>
        <v>0</v>
      </c>
      <c r="AK104" s="85">
        <f t="shared" si="52"/>
        <v>0</v>
      </c>
      <c r="AL104" s="85">
        <f t="shared" si="52"/>
        <v>0</v>
      </c>
      <c r="AM104" s="85">
        <f t="shared" si="52"/>
        <v>0</v>
      </c>
      <c r="AN104" s="85">
        <f t="shared" si="52"/>
        <v>0</v>
      </c>
      <c r="AO104" s="85">
        <f t="shared" si="52"/>
        <v>0</v>
      </c>
      <c r="AP104" s="85">
        <f t="shared" si="52"/>
        <v>0</v>
      </c>
      <c r="AQ104" s="85">
        <f t="shared" si="52"/>
        <v>0</v>
      </c>
      <c r="AR104" s="85">
        <f t="shared" si="52"/>
        <v>0</v>
      </c>
      <c r="AS104" s="85">
        <f t="shared" si="52"/>
        <v>0</v>
      </c>
      <c r="AT104" s="85">
        <f t="shared" si="52"/>
        <v>0</v>
      </c>
      <c r="AU104" s="85">
        <f t="shared" si="52"/>
        <v>0</v>
      </c>
      <c r="AV104" s="85">
        <f t="shared" si="52"/>
        <v>0</v>
      </c>
      <c r="AW104" s="85">
        <f>AW106+AW108</f>
        <v>0</v>
      </c>
      <c r="AX104" s="85">
        <f>AX106+AX108</f>
        <v>0</v>
      </c>
      <c r="AY104" s="85">
        <f aca="true" t="shared" si="53" ref="AY104:BE104">AY106+AY108</f>
        <v>0</v>
      </c>
      <c r="AZ104" s="85">
        <f t="shared" si="53"/>
        <v>0</v>
      </c>
      <c r="BA104" s="85">
        <f t="shared" si="53"/>
        <v>0</v>
      </c>
      <c r="BB104" s="85">
        <f t="shared" si="53"/>
        <v>0</v>
      </c>
      <c r="BC104" s="85">
        <f t="shared" si="53"/>
        <v>0</v>
      </c>
      <c r="BD104" s="85">
        <f t="shared" si="53"/>
        <v>0</v>
      </c>
      <c r="BE104" s="85">
        <f t="shared" si="53"/>
        <v>0</v>
      </c>
      <c r="BF104" s="17">
        <f t="shared" si="40"/>
        <v>45</v>
      </c>
    </row>
    <row r="105" spans="1:59" s="9" customFormat="1" ht="18.75" customHeight="1">
      <c r="A105" s="739"/>
      <c r="B105" s="773" t="s">
        <v>147</v>
      </c>
      <c r="C105" s="774" t="s">
        <v>299</v>
      </c>
      <c r="D105" s="61" t="s">
        <v>101</v>
      </c>
      <c r="E105" s="83">
        <v>4</v>
      </c>
      <c r="F105" s="83">
        <v>4</v>
      </c>
      <c r="G105" s="83">
        <v>4</v>
      </c>
      <c r="H105" s="83">
        <v>4</v>
      </c>
      <c r="I105" s="83">
        <v>4</v>
      </c>
      <c r="J105" s="83">
        <v>4</v>
      </c>
      <c r="K105" s="83">
        <v>4</v>
      </c>
      <c r="L105" s="83"/>
      <c r="M105" s="83">
        <v>4</v>
      </c>
      <c r="N105" s="83">
        <v>4</v>
      </c>
      <c r="O105" s="83">
        <v>4</v>
      </c>
      <c r="P105" s="83">
        <v>4</v>
      </c>
      <c r="Q105" s="83">
        <v>2</v>
      </c>
      <c r="R105" s="83">
        <v>2</v>
      </c>
      <c r="S105" s="83">
        <v>2</v>
      </c>
      <c r="T105" s="83"/>
      <c r="U105" s="84"/>
      <c r="V105" s="586">
        <v>0</v>
      </c>
      <c r="W105" s="586">
        <v>0</v>
      </c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3"/>
      <c r="AU105" s="84"/>
      <c r="AV105" s="90"/>
      <c r="AW105" s="606">
        <v>0</v>
      </c>
      <c r="AX105" s="90"/>
      <c r="AY105" s="90"/>
      <c r="AZ105" s="90"/>
      <c r="BA105" s="90"/>
      <c r="BB105" s="90"/>
      <c r="BC105" s="90"/>
      <c r="BD105" s="90"/>
      <c r="BE105" s="90"/>
      <c r="BF105" s="22">
        <f>SUM(E105:BE105)</f>
        <v>50</v>
      </c>
      <c r="BG105" s="1"/>
    </row>
    <row r="106" spans="1:59" s="9" customFormat="1" ht="15.75" customHeight="1">
      <c r="A106" s="739"/>
      <c r="B106" s="773"/>
      <c r="C106" s="774"/>
      <c r="D106" s="61" t="s">
        <v>102</v>
      </c>
      <c r="E106" s="83">
        <v>1</v>
      </c>
      <c r="F106" s="83">
        <v>1</v>
      </c>
      <c r="G106" s="83">
        <v>1</v>
      </c>
      <c r="H106" s="83">
        <v>1</v>
      </c>
      <c r="I106" s="83">
        <v>1</v>
      </c>
      <c r="J106" s="83">
        <v>1</v>
      </c>
      <c r="K106" s="83">
        <v>2</v>
      </c>
      <c r="L106" s="83"/>
      <c r="M106" s="83">
        <v>1</v>
      </c>
      <c r="N106" s="83">
        <v>1</v>
      </c>
      <c r="O106" s="83">
        <v>1</v>
      </c>
      <c r="P106" s="83">
        <v>1</v>
      </c>
      <c r="Q106" s="83">
        <v>1</v>
      </c>
      <c r="R106" s="83">
        <v>1</v>
      </c>
      <c r="S106" s="83">
        <v>1</v>
      </c>
      <c r="T106" s="83"/>
      <c r="U106" s="84"/>
      <c r="V106" s="586">
        <v>0</v>
      </c>
      <c r="W106" s="586">
        <v>0</v>
      </c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92"/>
      <c r="AS106" s="83"/>
      <c r="AT106" s="83"/>
      <c r="AU106" s="84"/>
      <c r="AV106" s="90"/>
      <c r="AW106" s="606">
        <v>0</v>
      </c>
      <c r="AX106" s="90"/>
      <c r="AY106" s="90"/>
      <c r="AZ106" s="90"/>
      <c r="BA106" s="90"/>
      <c r="BB106" s="90"/>
      <c r="BC106" s="90"/>
      <c r="BD106" s="90"/>
      <c r="BE106" s="90"/>
      <c r="BF106" s="22">
        <f>SUM(E106:BE106)</f>
        <v>15</v>
      </c>
      <c r="BG106" s="1"/>
    </row>
    <row r="107" spans="1:59" s="9" customFormat="1" ht="9.75" customHeight="1">
      <c r="A107" s="739"/>
      <c r="B107" s="773" t="s">
        <v>145</v>
      </c>
      <c r="C107" s="774" t="s">
        <v>52</v>
      </c>
      <c r="D107" s="61" t="s">
        <v>101</v>
      </c>
      <c r="E107" s="83">
        <v>4</v>
      </c>
      <c r="F107" s="83">
        <v>6</v>
      </c>
      <c r="G107" s="83">
        <v>6</v>
      </c>
      <c r="H107" s="83">
        <v>4</v>
      </c>
      <c r="I107" s="83">
        <v>6</v>
      </c>
      <c r="J107" s="83">
        <v>6</v>
      </c>
      <c r="K107" s="83">
        <v>6</v>
      </c>
      <c r="L107" s="83"/>
      <c r="M107" s="83">
        <v>6</v>
      </c>
      <c r="N107" s="83">
        <v>6</v>
      </c>
      <c r="O107" s="83">
        <v>6</v>
      </c>
      <c r="P107" s="83">
        <v>6</v>
      </c>
      <c r="Q107" s="83">
        <v>6</v>
      </c>
      <c r="R107" s="83">
        <v>6</v>
      </c>
      <c r="S107" s="83">
        <v>6</v>
      </c>
      <c r="T107" s="83"/>
      <c r="U107" s="83"/>
      <c r="V107" s="586">
        <v>0</v>
      </c>
      <c r="W107" s="586">
        <v>0</v>
      </c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4"/>
      <c r="AV107" s="90"/>
      <c r="AW107" s="606">
        <v>0</v>
      </c>
      <c r="AX107" s="90"/>
      <c r="AY107" s="90"/>
      <c r="AZ107" s="90"/>
      <c r="BA107" s="90"/>
      <c r="BB107" s="90"/>
      <c r="BC107" s="90"/>
      <c r="BD107" s="90"/>
      <c r="BE107" s="90"/>
      <c r="BF107" s="22">
        <f>SUM(E107:BE107)</f>
        <v>80</v>
      </c>
      <c r="BG107" s="1"/>
    </row>
    <row r="108" spans="1:59" s="9" customFormat="1" ht="9.75" customHeight="1">
      <c r="A108" s="739"/>
      <c r="B108" s="773"/>
      <c r="C108" s="708"/>
      <c r="D108" s="61" t="s">
        <v>102</v>
      </c>
      <c r="E108" s="83">
        <v>2</v>
      </c>
      <c r="F108" s="83">
        <v>2</v>
      </c>
      <c r="G108" s="83">
        <v>2</v>
      </c>
      <c r="H108" s="83">
        <v>2</v>
      </c>
      <c r="I108" s="83">
        <v>2</v>
      </c>
      <c r="J108" s="83">
        <v>2</v>
      </c>
      <c r="K108" s="83">
        <v>2</v>
      </c>
      <c r="L108" s="83"/>
      <c r="M108" s="83">
        <v>2</v>
      </c>
      <c r="N108" s="83">
        <v>2</v>
      </c>
      <c r="O108" s="83">
        <v>2</v>
      </c>
      <c r="P108" s="83">
        <v>2</v>
      </c>
      <c r="Q108" s="83">
        <v>2</v>
      </c>
      <c r="R108" s="83">
        <v>3</v>
      </c>
      <c r="S108" s="83">
        <v>3</v>
      </c>
      <c r="T108" s="83"/>
      <c r="U108" s="83"/>
      <c r="V108" s="586">
        <v>0</v>
      </c>
      <c r="W108" s="586">
        <v>0</v>
      </c>
      <c r="X108" s="84"/>
      <c r="Y108" s="84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4"/>
      <c r="AM108" s="83"/>
      <c r="AN108" s="83"/>
      <c r="AO108" s="83"/>
      <c r="AP108" s="83"/>
      <c r="AQ108" s="83"/>
      <c r="AR108" s="83"/>
      <c r="AS108" s="83"/>
      <c r="AT108" s="83"/>
      <c r="AU108" s="84"/>
      <c r="AV108" s="90"/>
      <c r="AW108" s="606">
        <v>0</v>
      </c>
      <c r="AX108" s="90"/>
      <c r="AY108" s="90"/>
      <c r="AZ108" s="90"/>
      <c r="BA108" s="90"/>
      <c r="BB108" s="90"/>
      <c r="BC108" s="90"/>
      <c r="BD108" s="90"/>
      <c r="BE108" s="90"/>
      <c r="BF108" s="22">
        <f>SUM(E108:BE108)</f>
        <v>30</v>
      </c>
      <c r="BG108" s="1"/>
    </row>
    <row r="109" spans="1:58" ht="9.75" customHeight="1">
      <c r="A109" s="739"/>
      <c r="B109" s="737" t="s">
        <v>107</v>
      </c>
      <c r="C109" s="765" t="s">
        <v>39</v>
      </c>
      <c r="D109" s="12" t="s">
        <v>101</v>
      </c>
      <c r="E109" s="67">
        <f>E111+E119</f>
        <v>24</v>
      </c>
      <c r="F109" s="67">
        <f aca="true" t="shared" si="54" ref="F109:BE109">F111+F119</f>
        <v>22</v>
      </c>
      <c r="G109" s="67">
        <f t="shared" si="54"/>
        <v>22</v>
      </c>
      <c r="H109" s="67">
        <f t="shared" si="54"/>
        <v>24</v>
      </c>
      <c r="I109" s="67">
        <f t="shared" si="54"/>
        <v>22</v>
      </c>
      <c r="J109" s="67">
        <f t="shared" si="54"/>
        <v>22</v>
      </c>
      <c r="K109" s="67">
        <f t="shared" si="54"/>
        <v>22</v>
      </c>
      <c r="L109" s="67">
        <f t="shared" si="54"/>
        <v>36</v>
      </c>
      <c r="M109" s="67">
        <f t="shared" si="54"/>
        <v>22</v>
      </c>
      <c r="N109" s="67">
        <f t="shared" si="54"/>
        <v>22</v>
      </c>
      <c r="O109" s="67">
        <f t="shared" si="54"/>
        <v>22</v>
      </c>
      <c r="P109" s="67">
        <f t="shared" si="54"/>
        <v>22</v>
      </c>
      <c r="Q109" s="67">
        <f t="shared" si="54"/>
        <v>24</v>
      </c>
      <c r="R109" s="67">
        <f t="shared" si="54"/>
        <v>24</v>
      </c>
      <c r="S109" s="67">
        <f t="shared" si="54"/>
        <v>24</v>
      </c>
      <c r="T109" s="67">
        <f t="shared" si="54"/>
        <v>24</v>
      </c>
      <c r="U109" s="67">
        <f t="shared" si="54"/>
        <v>12</v>
      </c>
      <c r="V109" s="67">
        <f t="shared" si="54"/>
        <v>0</v>
      </c>
      <c r="W109" s="67">
        <f t="shared" si="54"/>
        <v>0</v>
      </c>
      <c r="X109" s="67">
        <f t="shared" si="54"/>
        <v>32</v>
      </c>
      <c r="Y109" s="67">
        <f t="shared" si="54"/>
        <v>32</v>
      </c>
      <c r="Z109" s="67">
        <f t="shared" si="54"/>
        <v>32</v>
      </c>
      <c r="AA109" s="67">
        <f t="shared" si="54"/>
        <v>32</v>
      </c>
      <c r="AB109" s="67">
        <f t="shared" si="54"/>
        <v>32</v>
      </c>
      <c r="AC109" s="67">
        <f t="shared" si="54"/>
        <v>36</v>
      </c>
      <c r="AD109" s="67">
        <f t="shared" si="54"/>
        <v>32</v>
      </c>
      <c r="AE109" s="67">
        <f t="shared" si="54"/>
        <v>32</v>
      </c>
      <c r="AF109" s="67">
        <f t="shared" si="54"/>
        <v>32</v>
      </c>
      <c r="AG109" s="67">
        <f t="shared" si="54"/>
        <v>32</v>
      </c>
      <c r="AH109" s="67">
        <f t="shared" si="54"/>
        <v>32</v>
      </c>
      <c r="AI109" s="67">
        <f t="shared" si="54"/>
        <v>32</v>
      </c>
      <c r="AJ109" s="67">
        <f t="shared" si="54"/>
        <v>32</v>
      </c>
      <c r="AK109" s="67">
        <f t="shared" si="54"/>
        <v>36</v>
      </c>
      <c r="AL109" s="67">
        <f t="shared" si="54"/>
        <v>32</v>
      </c>
      <c r="AM109" s="67">
        <f t="shared" si="54"/>
        <v>32</v>
      </c>
      <c r="AN109" s="67">
        <f t="shared" si="54"/>
        <v>32</v>
      </c>
      <c r="AO109" s="67">
        <f t="shared" si="54"/>
        <v>32</v>
      </c>
      <c r="AP109" s="67">
        <f t="shared" si="54"/>
        <v>32</v>
      </c>
      <c r="AQ109" s="67">
        <f t="shared" si="54"/>
        <v>32</v>
      </c>
      <c r="AR109" s="67">
        <f t="shared" si="54"/>
        <v>24</v>
      </c>
      <c r="AS109" s="67">
        <f t="shared" si="54"/>
        <v>36</v>
      </c>
      <c r="AT109" s="67">
        <f t="shared" si="54"/>
        <v>36</v>
      </c>
      <c r="AU109" s="67">
        <f t="shared" si="54"/>
        <v>36</v>
      </c>
      <c r="AV109" s="67">
        <f t="shared" si="54"/>
        <v>12</v>
      </c>
      <c r="AW109" s="67">
        <f t="shared" si="54"/>
        <v>0</v>
      </c>
      <c r="AX109" s="67">
        <f t="shared" si="54"/>
        <v>0</v>
      </c>
      <c r="AY109" s="67">
        <f t="shared" si="54"/>
        <v>0</v>
      </c>
      <c r="AZ109" s="67">
        <f t="shared" si="54"/>
        <v>0</v>
      </c>
      <c r="BA109" s="67">
        <f t="shared" si="54"/>
        <v>0</v>
      </c>
      <c r="BB109" s="67">
        <f t="shared" si="54"/>
        <v>0</v>
      </c>
      <c r="BC109" s="67">
        <f t="shared" si="54"/>
        <v>0</v>
      </c>
      <c r="BD109" s="67">
        <f t="shared" si="54"/>
        <v>0</v>
      </c>
      <c r="BE109" s="67">
        <f t="shared" si="54"/>
        <v>0</v>
      </c>
      <c r="BF109" s="17">
        <f t="shared" si="40"/>
        <v>1182</v>
      </c>
    </row>
    <row r="110" spans="1:58" ht="9.75" customHeight="1">
      <c r="A110" s="739"/>
      <c r="B110" s="737"/>
      <c r="C110" s="766"/>
      <c r="D110" s="12" t="s">
        <v>102</v>
      </c>
      <c r="E110" s="67">
        <f>E112+E120</f>
        <v>8</v>
      </c>
      <c r="F110" s="67">
        <f aca="true" t="shared" si="55" ref="F110:BE110">F112+F120</f>
        <v>6</v>
      </c>
      <c r="G110" s="67">
        <f t="shared" si="55"/>
        <v>8</v>
      </c>
      <c r="H110" s="67">
        <f t="shared" si="55"/>
        <v>8</v>
      </c>
      <c r="I110" s="67">
        <f t="shared" si="55"/>
        <v>6</v>
      </c>
      <c r="J110" s="67">
        <f t="shared" si="55"/>
        <v>8</v>
      </c>
      <c r="K110" s="67">
        <f t="shared" si="55"/>
        <v>8</v>
      </c>
      <c r="L110" s="67">
        <f t="shared" si="55"/>
        <v>0</v>
      </c>
      <c r="M110" s="67">
        <f t="shared" si="55"/>
        <v>6</v>
      </c>
      <c r="N110" s="67">
        <f t="shared" si="55"/>
        <v>8</v>
      </c>
      <c r="O110" s="67">
        <f t="shared" si="55"/>
        <v>10</v>
      </c>
      <c r="P110" s="67">
        <f t="shared" si="55"/>
        <v>10</v>
      </c>
      <c r="Q110" s="67">
        <f t="shared" si="55"/>
        <v>10</v>
      </c>
      <c r="R110" s="67">
        <f t="shared" si="55"/>
        <v>10</v>
      </c>
      <c r="S110" s="67">
        <f t="shared" si="55"/>
        <v>10</v>
      </c>
      <c r="T110" s="67">
        <f t="shared" si="55"/>
        <v>0</v>
      </c>
      <c r="U110" s="67">
        <f t="shared" si="55"/>
        <v>0</v>
      </c>
      <c r="V110" s="67">
        <f t="shared" si="55"/>
        <v>0</v>
      </c>
      <c r="W110" s="67">
        <f t="shared" si="55"/>
        <v>0</v>
      </c>
      <c r="X110" s="67">
        <f t="shared" si="55"/>
        <v>11</v>
      </c>
      <c r="Y110" s="67">
        <f t="shared" si="55"/>
        <v>11</v>
      </c>
      <c r="Z110" s="67">
        <f t="shared" si="55"/>
        <v>11</v>
      </c>
      <c r="AA110" s="67">
        <f t="shared" si="55"/>
        <v>11</v>
      </c>
      <c r="AB110" s="67">
        <f t="shared" si="55"/>
        <v>10</v>
      </c>
      <c r="AC110" s="67">
        <f t="shared" si="55"/>
        <v>0</v>
      </c>
      <c r="AD110" s="67">
        <f t="shared" si="55"/>
        <v>11</v>
      </c>
      <c r="AE110" s="67">
        <f t="shared" si="55"/>
        <v>11</v>
      </c>
      <c r="AF110" s="67">
        <f t="shared" si="55"/>
        <v>11</v>
      </c>
      <c r="AG110" s="67">
        <f t="shared" si="55"/>
        <v>11</v>
      </c>
      <c r="AH110" s="67">
        <f t="shared" si="55"/>
        <v>11</v>
      </c>
      <c r="AI110" s="67">
        <f t="shared" si="55"/>
        <v>11</v>
      </c>
      <c r="AJ110" s="67">
        <f t="shared" si="55"/>
        <v>11</v>
      </c>
      <c r="AK110" s="67">
        <f t="shared" si="55"/>
        <v>0</v>
      </c>
      <c r="AL110" s="67">
        <f t="shared" si="55"/>
        <v>11</v>
      </c>
      <c r="AM110" s="67">
        <f t="shared" si="55"/>
        <v>11</v>
      </c>
      <c r="AN110" s="67">
        <f t="shared" si="55"/>
        <v>13</v>
      </c>
      <c r="AO110" s="67">
        <f t="shared" si="55"/>
        <v>13</v>
      </c>
      <c r="AP110" s="67">
        <f t="shared" si="55"/>
        <v>13</v>
      </c>
      <c r="AQ110" s="67">
        <f t="shared" si="55"/>
        <v>12</v>
      </c>
      <c r="AR110" s="67">
        <f t="shared" si="55"/>
        <v>0</v>
      </c>
      <c r="AS110" s="67">
        <f t="shared" si="55"/>
        <v>0</v>
      </c>
      <c r="AT110" s="67">
        <f t="shared" si="55"/>
        <v>0</v>
      </c>
      <c r="AU110" s="67">
        <f t="shared" si="55"/>
        <v>0</v>
      </c>
      <c r="AV110" s="67">
        <f t="shared" si="55"/>
        <v>0</v>
      </c>
      <c r="AW110" s="67">
        <f t="shared" si="55"/>
        <v>0</v>
      </c>
      <c r="AX110" s="67">
        <f t="shared" si="55"/>
        <v>0</v>
      </c>
      <c r="AY110" s="67">
        <f t="shared" si="55"/>
        <v>0</v>
      </c>
      <c r="AZ110" s="67">
        <f t="shared" si="55"/>
        <v>0</v>
      </c>
      <c r="BA110" s="67">
        <f t="shared" si="55"/>
        <v>0</v>
      </c>
      <c r="BB110" s="67">
        <f t="shared" si="55"/>
        <v>0</v>
      </c>
      <c r="BC110" s="67">
        <f t="shared" si="55"/>
        <v>0</v>
      </c>
      <c r="BD110" s="67">
        <f t="shared" si="55"/>
        <v>0</v>
      </c>
      <c r="BE110" s="67">
        <f t="shared" si="55"/>
        <v>0</v>
      </c>
      <c r="BF110" s="17">
        <f t="shared" si="40"/>
        <v>320</v>
      </c>
    </row>
    <row r="111" spans="1:58" ht="16.5" customHeight="1">
      <c r="A111" s="739"/>
      <c r="B111" s="765" t="s">
        <v>40</v>
      </c>
      <c r="C111" s="781" t="s">
        <v>300</v>
      </c>
      <c r="D111" s="12" t="s">
        <v>101</v>
      </c>
      <c r="E111" s="67">
        <f aca="true" t="shared" si="56" ref="E111:T111">E113+E117+E118+E115</f>
        <v>24</v>
      </c>
      <c r="F111" s="67">
        <f t="shared" si="56"/>
        <v>22</v>
      </c>
      <c r="G111" s="67">
        <f t="shared" si="56"/>
        <v>22</v>
      </c>
      <c r="H111" s="67">
        <f t="shared" si="56"/>
        <v>24</v>
      </c>
      <c r="I111" s="67">
        <f t="shared" si="56"/>
        <v>22</v>
      </c>
      <c r="J111" s="67">
        <f t="shared" si="56"/>
        <v>22</v>
      </c>
      <c r="K111" s="67">
        <f t="shared" si="56"/>
        <v>22</v>
      </c>
      <c r="L111" s="67">
        <f t="shared" si="56"/>
        <v>36</v>
      </c>
      <c r="M111" s="67">
        <f t="shared" si="56"/>
        <v>22</v>
      </c>
      <c r="N111" s="67">
        <f t="shared" si="56"/>
        <v>22</v>
      </c>
      <c r="O111" s="67">
        <f t="shared" si="56"/>
        <v>22</v>
      </c>
      <c r="P111" s="67">
        <f t="shared" si="56"/>
        <v>22</v>
      </c>
      <c r="Q111" s="67">
        <f t="shared" si="56"/>
        <v>24</v>
      </c>
      <c r="R111" s="67">
        <f t="shared" si="56"/>
        <v>24</v>
      </c>
      <c r="S111" s="67">
        <f t="shared" si="56"/>
        <v>24</v>
      </c>
      <c r="T111" s="67">
        <f t="shared" si="56"/>
        <v>24</v>
      </c>
      <c r="U111" s="67">
        <f>U113+U117+U118+U114</f>
        <v>12</v>
      </c>
      <c r="V111" s="67">
        <f>V113+V117+V118</f>
        <v>0</v>
      </c>
      <c r="W111" s="67">
        <f>W113+W117+W118</f>
        <v>0</v>
      </c>
      <c r="X111" s="67">
        <f>X113+X117+X118+X115</f>
        <v>26</v>
      </c>
      <c r="Y111" s="67">
        <f>Y113+Y117+Y118+Y115</f>
        <v>26</v>
      </c>
      <c r="Z111" s="67">
        <f>Z113+Z117+Z118+Z115</f>
        <v>26</v>
      </c>
      <c r="AA111" s="67">
        <f>AA113+AA117+AA118+AA115</f>
        <v>24</v>
      </c>
      <c r="AB111" s="67">
        <f>AB113+AB117+AB118+AB115</f>
        <v>26</v>
      </c>
      <c r="AC111" s="67">
        <f>AC113+AC117+AC118</f>
        <v>36</v>
      </c>
      <c r="AD111" s="67">
        <f aca="true" t="shared" si="57" ref="AD111:AJ111">AD113+AD117+AD118+AD115</f>
        <v>26</v>
      </c>
      <c r="AE111" s="67">
        <f t="shared" si="57"/>
        <v>26</v>
      </c>
      <c r="AF111" s="67">
        <f t="shared" si="57"/>
        <v>26</v>
      </c>
      <c r="AG111" s="67">
        <f t="shared" si="57"/>
        <v>26</v>
      </c>
      <c r="AH111" s="67">
        <f t="shared" si="57"/>
        <v>26</v>
      </c>
      <c r="AI111" s="67">
        <f t="shared" si="57"/>
        <v>26</v>
      </c>
      <c r="AJ111" s="67">
        <f t="shared" si="57"/>
        <v>26</v>
      </c>
      <c r="AK111" s="67">
        <f>AK113+AK117+AK118</f>
        <v>0</v>
      </c>
      <c r="AL111" s="67">
        <f aca="true" t="shared" si="58" ref="AL111:AR111">AL113+AL117+AL118+AL115</f>
        <v>26</v>
      </c>
      <c r="AM111" s="67">
        <f t="shared" si="58"/>
        <v>26</v>
      </c>
      <c r="AN111" s="67">
        <f t="shared" si="58"/>
        <v>26</v>
      </c>
      <c r="AO111" s="67">
        <f t="shared" si="58"/>
        <v>26</v>
      </c>
      <c r="AP111" s="67">
        <f t="shared" si="58"/>
        <v>26</v>
      </c>
      <c r="AQ111" s="67">
        <f t="shared" si="58"/>
        <v>26</v>
      </c>
      <c r="AR111" s="67">
        <f t="shared" si="58"/>
        <v>24</v>
      </c>
      <c r="AS111" s="67">
        <f aca="true" t="shared" si="59" ref="AS111:BE111">AS113+AS117+AS118</f>
        <v>36</v>
      </c>
      <c r="AT111" s="67">
        <f t="shared" si="59"/>
        <v>36</v>
      </c>
      <c r="AU111" s="67">
        <f t="shared" si="59"/>
        <v>36</v>
      </c>
      <c r="AV111" s="67">
        <f t="shared" si="59"/>
        <v>12</v>
      </c>
      <c r="AW111" s="67">
        <f t="shared" si="59"/>
        <v>0</v>
      </c>
      <c r="AX111" s="67">
        <f t="shared" si="59"/>
        <v>0</v>
      </c>
      <c r="AY111" s="67">
        <f t="shared" si="59"/>
        <v>0</v>
      </c>
      <c r="AZ111" s="67">
        <f t="shared" si="59"/>
        <v>0</v>
      </c>
      <c r="BA111" s="67">
        <f t="shared" si="59"/>
        <v>0</v>
      </c>
      <c r="BB111" s="67">
        <f t="shared" si="59"/>
        <v>0</v>
      </c>
      <c r="BC111" s="67">
        <f t="shared" si="59"/>
        <v>0</v>
      </c>
      <c r="BD111" s="67">
        <f t="shared" si="59"/>
        <v>0</v>
      </c>
      <c r="BE111" s="67">
        <f t="shared" si="59"/>
        <v>0</v>
      </c>
      <c r="BF111" s="20">
        <f t="shared" si="40"/>
        <v>1036</v>
      </c>
    </row>
    <row r="112" spans="1:58" ht="19.5" customHeight="1">
      <c r="A112" s="739"/>
      <c r="B112" s="766"/>
      <c r="C112" s="782"/>
      <c r="D112" s="12" t="s">
        <v>102</v>
      </c>
      <c r="E112" s="67">
        <f aca="true" t="shared" si="60" ref="E112:U112">E114+E116</f>
        <v>8</v>
      </c>
      <c r="F112" s="67">
        <f t="shared" si="60"/>
        <v>6</v>
      </c>
      <c r="G112" s="67">
        <f t="shared" si="60"/>
        <v>8</v>
      </c>
      <c r="H112" s="67">
        <f t="shared" si="60"/>
        <v>8</v>
      </c>
      <c r="I112" s="67">
        <f t="shared" si="60"/>
        <v>6</v>
      </c>
      <c r="J112" s="67">
        <f t="shared" si="60"/>
        <v>8</v>
      </c>
      <c r="K112" s="67">
        <f t="shared" si="60"/>
        <v>8</v>
      </c>
      <c r="L112" s="67">
        <f t="shared" si="60"/>
        <v>0</v>
      </c>
      <c r="M112" s="67">
        <f t="shared" si="60"/>
        <v>6</v>
      </c>
      <c r="N112" s="67">
        <f t="shared" si="60"/>
        <v>8</v>
      </c>
      <c r="O112" s="67">
        <f t="shared" si="60"/>
        <v>10</v>
      </c>
      <c r="P112" s="67">
        <f t="shared" si="60"/>
        <v>10</v>
      </c>
      <c r="Q112" s="67">
        <f t="shared" si="60"/>
        <v>10</v>
      </c>
      <c r="R112" s="67">
        <f t="shared" si="60"/>
        <v>10</v>
      </c>
      <c r="S112" s="67">
        <f t="shared" si="60"/>
        <v>10</v>
      </c>
      <c r="T112" s="67">
        <f t="shared" si="60"/>
        <v>0</v>
      </c>
      <c r="U112" s="67">
        <f t="shared" si="60"/>
        <v>0</v>
      </c>
      <c r="V112" s="67">
        <f>V114</f>
        <v>0</v>
      </c>
      <c r="W112" s="67">
        <f>W114</f>
        <v>0</v>
      </c>
      <c r="X112" s="67">
        <f>X114+X116</f>
        <v>9</v>
      </c>
      <c r="Y112" s="67">
        <f aca="true" t="shared" si="61" ref="Y112:AQ112">Y114+Y116</f>
        <v>9</v>
      </c>
      <c r="Z112" s="67">
        <f t="shared" si="61"/>
        <v>9</v>
      </c>
      <c r="AA112" s="67">
        <f t="shared" si="61"/>
        <v>9</v>
      </c>
      <c r="AB112" s="67">
        <f t="shared" si="61"/>
        <v>9</v>
      </c>
      <c r="AC112" s="67">
        <f t="shared" si="61"/>
        <v>0</v>
      </c>
      <c r="AD112" s="67">
        <f t="shared" si="61"/>
        <v>9</v>
      </c>
      <c r="AE112" s="67">
        <f t="shared" si="61"/>
        <v>9</v>
      </c>
      <c r="AF112" s="67">
        <f t="shared" si="61"/>
        <v>9</v>
      </c>
      <c r="AG112" s="67">
        <f t="shared" si="61"/>
        <v>9</v>
      </c>
      <c r="AH112" s="67">
        <f t="shared" si="61"/>
        <v>9</v>
      </c>
      <c r="AI112" s="67">
        <f t="shared" si="61"/>
        <v>9</v>
      </c>
      <c r="AJ112" s="67">
        <f t="shared" si="61"/>
        <v>9</v>
      </c>
      <c r="AK112" s="67">
        <f t="shared" si="61"/>
        <v>0</v>
      </c>
      <c r="AL112" s="67">
        <f t="shared" si="61"/>
        <v>9</v>
      </c>
      <c r="AM112" s="67">
        <f t="shared" si="61"/>
        <v>9</v>
      </c>
      <c r="AN112" s="67">
        <f t="shared" si="61"/>
        <v>11</v>
      </c>
      <c r="AO112" s="67">
        <f t="shared" si="61"/>
        <v>11</v>
      </c>
      <c r="AP112" s="67">
        <f t="shared" si="61"/>
        <v>11</v>
      </c>
      <c r="AQ112" s="67">
        <f t="shared" si="61"/>
        <v>10</v>
      </c>
      <c r="AR112" s="67">
        <f aca="true" t="shared" si="62" ref="AR112:BE112">AR114</f>
        <v>0</v>
      </c>
      <c r="AS112" s="67">
        <f t="shared" si="62"/>
        <v>0</v>
      </c>
      <c r="AT112" s="67">
        <f t="shared" si="62"/>
        <v>0</v>
      </c>
      <c r="AU112" s="67">
        <f t="shared" si="62"/>
        <v>0</v>
      </c>
      <c r="AV112" s="67">
        <f t="shared" si="62"/>
        <v>0</v>
      </c>
      <c r="AW112" s="67">
        <f t="shared" si="62"/>
        <v>0</v>
      </c>
      <c r="AX112" s="67">
        <f t="shared" si="62"/>
        <v>0</v>
      </c>
      <c r="AY112" s="67">
        <f t="shared" si="62"/>
        <v>0</v>
      </c>
      <c r="AZ112" s="67">
        <f t="shared" si="62"/>
        <v>0</v>
      </c>
      <c r="BA112" s="67">
        <f t="shared" si="62"/>
        <v>0</v>
      </c>
      <c r="BB112" s="67">
        <f t="shared" si="62"/>
        <v>0</v>
      </c>
      <c r="BC112" s="67">
        <f t="shared" si="62"/>
        <v>0</v>
      </c>
      <c r="BD112" s="67">
        <f t="shared" si="62"/>
        <v>0</v>
      </c>
      <c r="BE112" s="67">
        <f t="shared" si="62"/>
        <v>0</v>
      </c>
      <c r="BF112" s="20">
        <f t="shared" si="40"/>
        <v>285</v>
      </c>
    </row>
    <row r="113" spans="1:58" ht="12.75" customHeight="1">
      <c r="A113" s="739"/>
      <c r="B113" s="773" t="s">
        <v>41</v>
      </c>
      <c r="C113" s="779" t="s">
        <v>301</v>
      </c>
      <c r="D113" s="61" t="s">
        <v>101</v>
      </c>
      <c r="E113" s="93">
        <v>10</v>
      </c>
      <c r="F113" s="93">
        <v>10</v>
      </c>
      <c r="G113" s="93">
        <v>10</v>
      </c>
      <c r="H113" s="93">
        <v>10</v>
      </c>
      <c r="I113" s="93">
        <v>10</v>
      </c>
      <c r="J113" s="93">
        <v>10</v>
      </c>
      <c r="K113" s="93">
        <v>10</v>
      </c>
      <c r="L113" s="93"/>
      <c r="M113" s="93">
        <v>10</v>
      </c>
      <c r="N113" s="93">
        <v>10</v>
      </c>
      <c r="O113" s="93">
        <v>10</v>
      </c>
      <c r="P113" s="93">
        <v>10</v>
      </c>
      <c r="Q113" s="93">
        <v>10</v>
      </c>
      <c r="R113" s="93">
        <v>10</v>
      </c>
      <c r="S113" s="93">
        <v>10</v>
      </c>
      <c r="T113" s="93"/>
      <c r="U113" s="93"/>
      <c r="V113" s="586">
        <v>0</v>
      </c>
      <c r="W113" s="586">
        <v>0</v>
      </c>
      <c r="X113" s="84">
        <v>10</v>
      </c>
      <c r="Y113" s="84">
        <v>10</v>
      </c>
      <c r="Z113" s="84">
        <v>10</v>
      </c>
      <c r="AA113" s="84">
        <v>8</v>
      </c>
      <c r="AB113" s="84">
        <v>8</v>
      </c>
      <c r="AC113" s="84"/>
      <c r="AD113" s="84">
        <v>8</v>
      </c>
      <c r="AE113" s="84">
        <v>8</v>
      </c>
      <c r="AF113" s="84">
        <v>8</v>
      </c>
      <c r="AG113" s="84">
        <v>8</v>
      </c>
      <c r="AH113" s="84">
        <v>8</v>
      </c>
      <c r="AI113" s="84">
        <v>8</v>
      </c>
      <c r="AJ113" s="84">
        <v>8</v>
      </c>
      <c r="AK113" s="84"/>
      <c r="AL113" s="84">
        <v>8</v>
      </c>
      <c r="AM113" s="84">
        <v>8</v>
      </c>
      <c r="AN113" s="84">
        <v>8</v>
      </c>
      <c r="AO113" s="84">
        <v>8</v>
      </c>
      <c r="AP113" s="84">
        <v>8</v>
      </c>
      <c r="AQ113" s="84">
        <v>8</v>
      </c>
      <c r="AR113" s="84"/>
      <c r="AS113" s="84"/>
      <c r="AT113" s="83"/>
      <c r="AU113" s="52"/>
      <c r="AV113" s="52"/>
      <c r="AW113" s="12">
        <v>0</v>
      </c>
      <c r="AX113" s="57"/>
      <c r="AY113" s="57"/>
      <c r="AZ113" s="57"/>
      <c r="BA113" s="57"/>
      <c r="BB113" s="57"/>
      <c r="BC113" s="57"/>
      <c r="BD113" s="57"/>
      <c r="BE113" s="57"/>
      <c r="BF113" s="14">
        <f t="shared" si="40"/>
        <v>290</v>
      </c>
    </row>
    <row r="114" spans="1:58" ht="12.75" customHeight="1">
      <c r="A114" s="739"/>
      <c r="B114" s="773"/>
      <c r="C114" s="779"/>
      <c r="D114" s="61" t="s">
        <v>102</v>
      </c>
      <c r="E114" s="93">
        <v>4</v>
      </c>
      <c r="F114" s="93">
        <v>2</v>
      </c>
      <c r="G114" s="93">
        <v>4</v>
      </c>
      <c r="H114" s="93">
        <v>4</v>
      </c>
      <c r="I114" s="93">
        <v>2</v>
      </c>
      <c r="J114" s="93">
        <v>4</v>
      </c>
      <c r="K114" s="93">
        <v>4</v>
      </c>
      <c r="L114" s="93"/>
      <c r="M114" s="93">
        <v>2</v>
      </c>
      <c r="N114" s="93">
        <v>4</v>
      </c>
      <c r="O114" s="93">
        <v>4</v>
      </c>
      <c r="P114" s="93">
        <v>4</v>
      </c>
      <c r="Q114" s="93">
        <v>4</v>
      </c>
      <c r="R114" s="93">
        <v>4</v>
      </c>
      <c r="S114" s="93">
        <v>4</v>
      </c>
      <c r="T114" s="93"/>
      <c r="U114" s="93"/>
      <c r="V114" s="586">
        <v>0</v>
      </c>
      <c r="W114" s="586">
        <v>0</v>
      </c>
      <c r="X114" s="84">
        <v>3</v>
      </c>
      <c r="Y114" s="84">
        <v>3</v>
      </c>
      <c r="Z114" s="84">
        <v>3</v>
      </c>
      <c r="AA114" s="84">
        <v>3</v>
      </c>
      <c r="AB114" s="84">
        <v>3</v>
      </c>
      <c r="AC114" s="84"/>
      <c r="AD114" s="84">
        <v>3</v>
      </c>
      <c r="AE114" s="84">
        <v>3</v>
      </c>
      <c r="AF114" s="84">
        <v>3</v>
      </c>
      <c r="AG114" s="84">
        <v>3</v>
      </c>
      <c r="AH114" s="84">
        <v>3</v>
      </c>
      <c r="AI114" s="84">
        <v>3</v>
      </c>
      <c r="AJ114" s="84">
        <v>3</v>
      </c>
      <c r="AK114" s="84"/>
      <c r="AL114" s="84">
        <v>3</v>
      </c>
      <c r="AM114" s="84">
        <v>3</v>
      </c>
      <c r="AN114" s="84">
        <v>3</v>
      </c>
      <c r="AO114" s="84">
        <v>3</v>
      </c>
      <c r="AP114" s="84">
        <v>3</v>
      </c>
      <c r="AQ114" s="84">
        <v>2</v>
      </c>
      <c r="AR114" s="92"/>
      <c r="AS114" s="83"/>
      <c r="AT114" s="83"/>
      <c r="AU114" s="52"/>
      <c r="AV114" s="52"/>
      <c r="AW114" s="12">
        <v>0</v>
      </c>
      <c r="AX114" s="57"/>
      <c r="AY114" s="57"/>
      <c r="AZ114" s="57"/>
      <c r="BA114" s="57"/>
      <c r="BB114" s="57"/>
      <c r="BC114" s="57"/>
      <c r="BD114" s="57"/>
      <c r="BE114" s="57"/>
      <c r="BF114" s="14">
        <f t="shared" si="40"/>
        <v>103</v>
      </c>
    </row>
    <row r="115" spans="1:58" ht="12.75" customHeight="1">
      <c r="A115" s="739"/>
      <c r="B115" s="757" t="s">
        <v>336</v>
      </c>
      <c r="C115" s="759" t="s">
        <v>300</v>
      </c>
      <c r="D115" s="61" t="s">
        <v>101</v>
      </c>
      <c r="E115" s="93">
        <v>14</v>
      </c>
      <c r="F115" s="93">
        <v>12</v>
      </c>
      <c r="G115" s="93">
        <v>12</v>
      </c>
      <c r="H115" s="93">
        <v>14</v>
      </c>
      <c r="I115" s="93">
        <v>12</v>
      </c>
      <c r="J115" s="93">
        <v>12</v>
      </c>
      <c r="K115" s="93">
        <v>12</v>
      </c>
      <c r="L115" s="93"/>
      <c r="M115" s="93">
        <v>12</v>
      </c>
      <c r="N115" s="93">
        <v>12</v>
      </c>
      <c r="O115" s="93">
        <v>12</v>
      </c>
      <c r="P115" s="93">
        <v>12</v>
      </c>
      <c r="Q115" s="93">
        <v>14</v>
      </c>
      <c r="R115" s="93">
        <v>14</v>
      </c>
      <c r="S115" s="93">
        <v>14</v>
      </c>
      <c r="T115" s="93"/>
      <c r="U115" s="93"/>
      <c r="V115" s="586">
        <v>0</v>
      </c>
      <c r="W115" s="586">
        <v>0</v>
      </c>
      <c r="X115" s="84">
        <v>16</v>
      </c>
      <c r="Y115" s="84">
        <v>16</v>
      </c>
      <c r="Z115" s="84">
        <v>16</v>
      </c>
      <c r="AA115" s="84">
        <v>16</v>
      </c>
      <c r="AB115" s="84">
        <v>18</v>
      </c>
      <c r="AC115" s="84"/>
      <c r="AD115" s="84">
        <v>18</v>
      </c>
      <c r="AE115" s="84">
        <v>18</v>
      </c>
      <c r="AF115" s="84">
        <v>18</v>
      </c>
      <c r="AG115" s="84">
        <v>18</v>
      </c>
      <c r="AH115" s="84">
        <v>18</v>
      </c>
      <c r="AI115" s="84">
        <v>18</v>
      </c>
      <c r="AJ115" s="84">
        <v>18</v>
      </c>
      <c r="AK115" s="84"/>
      <c r="AL115" s="84">
        <v>18</v>
      </c>
      <c r="AM115" s="84">
        <v>18</v>
      </c>
      <c r="AN115" s="84">
        <v>18</v>
      </c>
      <c r="AO115" s="84">
        <v>18</v>
      </c>
      <c r="AP115" s="84">
        <v>18</v>
      </c>
      <c r="AQ115" s="84">
        <v>18</v>
      </c>
      <c r="AR115" s="92"/>
      <c r="AS115" s="83"/>
      <c r="AT115" s="83"/>
      <c r="AU115" s="52"/>
      <c r="AV115" s="52"/>
      <c r="AW115" s="12">
        <v>0</v>
      </c>
      <c r="AX115" s="57"/>
      <c r="AY115" s="57"/>
      <c r="AZ115" s="57"/>
      <c r="BA115" s="57"/>
      <c r="BB115" s="57"/>
      <c r="BC115" s="57"/>
      <c r="BD115" s="57"/>
      <c r="BE115" s="57"/>
      <c r="BF115" s="91">
        <f>SUM(E115:BE115)</f>
        <v>494</v>
      </c>
    </row>
    <row r="116" spans="1:58" ht="12.75" customHeight="1">
      <c r="A116" s="739"/>
      <c r="B116" s="758"/>
      <c r="C116" s="760"/>
      <c r="D116" s="61" t="s">
        <v>102</v>
      </c>
      <c r="E116" s="93">
        <v>4</v>
      </c>
      <c r="F116" s="93">
        <v>4</v>
      </c>
      <c r="G116" s="93">
        <v>4</v>
      </c>
      <c r="H116" s="93">
        <v>4</v>
      </c>
      <c r="I116" s="93">
        <v>4</v>
      </c>
      <c r="J116" s="93">
        <v>4</v>
      </c>
      <c r="K116" s="93">
        <v>4</v>
      </c>
      <c r="L116" s="93"/>
      <c r="M116" s="93">
        <v>4</v>
      </c>
      <c r="N116" s="93">
        <v>4</v>
      </c>
      <c r="O116" s="93">
        <v>6</v>
      </c>
      <c r="P116" s="93">
        <v>6</v>
      </c>
      <c r="Q116" s="93">
        <v>6</v>
      </c>
      <c r="R116" s="93">
        <v>6</v>
      </c>
      <c r="S116" s="93">
        <v>6</v>
      </c>
      <c r="T116" s="93"/>
      <c r="U116" s="93"/>
      <c r="V116" s="586">
        <v>0</v>
      </c>
      <c r="W116" s="586">
        <v>0</v>
      </c>
      <c r="X116" s="84">
        <v>6</v>
      </c>
      <c r="Y116" s="84">
        <v>6</v>
      </c>
      <c r="Z116" s="84">
        <v>6</v>
      </c>
      <c r="AA116" s="84">
        <v>6</v>
      </c>
      <c r="AB116" s="84">
        <v>6</v>
      </c>
      <c r="AC116" s="84"/>
      <c r="AD116" s="84">
        <v>6</v>
      </c>
      <c r="AE116" s="84">
        <v>6</v>
      </c>
      <c r="AF116" s="84">
        <v>6</v>
      </c>
      <c r="AG116" s="84">
        <v>6</v>
      </c>
      <c r="AH116" s="84">
        <v>6</v>
      </c>
      <c r="AI116" s="84">
        <v>6</v>
      </c>
      <c r="AJ116" s="84">
        <v>6</v>
      </c>
      <c r="AK116" s="84"/>
      <c r="AL116" s="84">
        <v>6</v>
      </c>
      <c r="AM116" s="84">
        <v>6</v>
      </c>
      <c r="AN116" s="84">
        <v>8</v>
      </c>
      <c r="AO116" s="84">
        <v>8</v>
      </c>
      <c r="AP116" s="84">
        <v>8</v>
      </c>
      <c r="AQ116" s="84">
        <v>8</v>
      </c>
      <c r="AR116" s="92"/>
      <c r="AS116" s="83"/>
      <c r="AT116" s="83"/>
      <c r="AU116" s="52"/>
      <c r="AV116" s="52"/>
      <c r="AW116" s="12">
        <v>0</v>
      </c>
      <c r="AX116" s="57"/>
      <c r="AY116" s="57"/>
      <c r="AZ116" s="57"/>
      <c r="BA116" s="57"/>
      <c r="BB116" s="57"/>
      <c r="BC116" s="57"/>
      <c r="BD116" s="57"/>
      <c r="BE116" s="57"/>
      <c r="BF116" s="91">
        <f>SUM(E116:BE116)</f>
        <v>182</v>
      </c>
    </row>
    <row r="117" spans="1:58" ht="16.5">
      <c r="A117" s="739"/>
      <c r="B117" s="61" t="s">
        <v>42</v>
      </c>
      <c r="C117" s="96" t="s">
        <v>2</v>
      </c>
      <c r="D117" s="61" t="s">
        <v>101</v>
      </c>
      <c r="E117" s="93"/>
      <c r="F117" s="93"/>
      <c r="G117" s="93"/>
      <c r="H117" s="93"/>
      <c r="I117" s="93"/>
      <c r="J117" s="93"/>
      <c r="K117" s="93"/>
      <c r="L117" s="94">
        <v>36</v>
      </c>
      <c r="M117" s="94"/>
      <c r="N117" s="94"/>
      <c r="O117" s="94"/>
      <c r="P117" s="94"/>
      <c r="Q117" s="94"/>
      <c r="R117" s="94"/>
      <c r="S117" s="94"/>
      <c r="T117" s="94">
        <v>24</v>
      </c>
      <c r="U117" s="94">
        <v>12</v>
      </c>
      <c r="V117" s="586">
        <v>0</v>
      </c>
      <c r="W117" s="586">
        <v>0</v>
      </c>
      <c r="X117" s="84"/>
      <c r="Y117" s="84"/>
      <c r="Z117" s="84"/>
      <c r="AA117" s="84"/>
      <c r="AB117" s="84"/>
      <c r="AC117" s="84">
        <v>36</v>
      </c>
      <c r="AD117" s="84"/>
      <c r="AE117" s="84"/>
      <c r="AF117" s="84"/>
      <c r="AG117" s="84"/>
      <c r="AH117" s="84"/>
      <c r="AI117" s="84"/>
      <c r="AJ117" s="84"/>
      <c r="AK117" s="84"/>
      <c r="AL117" s="84"/>
      <c r="AM117" s="83"/>
      <c r="AN117" s="83"/>
      <c r="AO117" s="83"/>
      <c r="AP117" s="83"/>
      <c r="AQ117" s="83"/>
      <c r="AR117" s="83"/>
      <c r="AS117" s="83"/>
      <c r="AT117" s="83"/>
      <c r="AU117" s="52"/>
      <c r="AV117" s="52"/>
      <c r="AW117" s="12">
        <v>0</v>
      </c>
      <c r="AX117" s="57"/>
      <c r="AY117" s="57"/>
      <c r="AZ117" s="57"/>
      <c r="BA117" s="57"/>
      <c r="BB117" s="57"/>
      <c r="BC117" s="57"/>
      <c r="BD117" s="57"/>
      <c r="BE117" s="57"/>
      <c r="BF117" s="14">
        <f t="shared" si="40"/>
        <v>108</v>
      </c>
    </row>
    <row r="118" spans="1:58" ht="16.5">
      <c r="A118" s="739"/>
      <c r="B118" s="61" t="s">
        <v>43</v>
      </c>
      <c r="C118" s="95" t="s">
        <v>3</v>
      </c>
      <c r="D118" s="61" t="s">
        <v>101</v>
      </c>
      <c r="E118" s="93"/>
      <c r="F118" s="93"/>
      <c r="G118" s="93"/>
      <c r="H118" s="93"/>
      <c r="I118" s="93"/>
      <c r="J118" s="93"/>
      <c r="K118" s="93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586">
        <v>0</v>
      </c>
      <c r="W118" s="586">
        <v>0</v>
      </c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3"/>
      <c r="AN118" s="83"/>
      <c r="AO118" s="83"/>
      <c r="AP118" s="83"/>
      <c r="AQ118" s="83"/>
      <c r="AR118" s="83">
        <v>24</v>
      </c>
      <c r="AS118" s="83">
        <v>36</v>
      </c>
      <c r="AT118" s="83">
        <v>36</v>
      </c>
      <c r="AU118" s="83">
        <v>36</v>
      </c>
      <c r="AV118" s="52">
        <v>12</v>
      </c>
      <c r="AW118" s="12">
        <v>0</v>
      </c>
      <c r="AX118" s="57"/>
      <c r="AY118" s="57"/>
      <c r="AZ118" s="57"/>
      <c r="BA118" s="57"/>
      <c r="BB118" s="57"/>
      <c r="BC118" s="57"/>
      <c r="BD118" s="57"/>
      <c r="BE118" s="57"/>
      <c r="BF118" s="14">
        <f aca="true" t="shared" si="63" ref="BF118:BF124">SUM(E118:BE118)</f>
        <v>144</v>
      </c>
    </row>
    <row r="119" spans="1:58" ht="21" customHeight="1">
      <c r="A119" s="739"/>
      <c r="B119" s="737" t="s">
        <v>54</v>
      </c>
      <c r="C119" s="765" t="s">
        <v>278</v>
      </c>
      <c r="D119" s="12" t="s">
        <v>101</v>
      </c>
      <c r="E119" s="67">
        <f>E121+E123</f>
        <v>0</v>
      </c>
      <c r="F119" s="67">
        <f aca="true" t="shared" si="64" ref="F119:U119">F121+F123</f>
        <v>0</v>
      </c>
      <c r="G119" s="67">
        <f t="shared" si="64"/>
        <v>0</v>
      </c>
      <c r="H119" s="67">
        <f t="shared" si="64"/>
        <v>0</v>
      </c>
      <c r="I119" s="67">
        <f t="shared" si="64"/>
        <v>0</v>
      </c>
      <c r="J119" s="67">
        <f t="shared" si="64"/>
        <v>0</v>
      </c>
      <c r="K119" s="67">
        <f t="shared" si="64"/>
        <v>0</v>
      </c>
      <c r="L119" s="67">
        <f t="shared" si="64"/>
        <v>0</v>
      </c>
      <c r="M119" s="67">
        <f t="shared" si="64"/>
        <v>0</v>
      </c>
      <c r="N119" s="67">
        <f t="shared" si="64"/>
        <v>0</v>
      </c>
      <c r="O119" s="67">
        <f t="shared" si="64"/>
        <v>0</v>
      </c>
      <c r="P119" s="67">
        <f t="shared" si="64"/>
        <v>0</v>
      </c>
      <c r="Q119" s="67">
        <f t="shared" si="64"/>
        <v>0</v>
      </c>
      <c r="R119" s="67">
        <f t="shared" si="64"/>
        <v>0</v>
      </c>
      <c r="S119" s="67">
        <f t="shared" si="64"/>
        <v>0</v>
      </c>
      <c r="T119" s="67">
        <f t="shared" si="64"/>
        <v>0</v>
      </c>
      <c r="U119" s="67">
        <f t="shared" si="64"/>
        <v>0</v>
      </c>
      <c r="V119" s="67">
        <f aca="true" t="shared" si="65" ref="V119:X120">V121+V123</f>
        <v>0</v>
      </c>
      <c r="W119" s="67">
        <f t="shared" si="65"/>
        <v>0</v>
      </c>
      <c r="X119" s="67">
        <f t="shared" si="65"/>
        <v>6</v>
      </c>
      <c r="Y119" s="67">
        <f aca="true" t="shared" si="66" ref="Y119:AV119">Y121+Y123</f>
        <v>6</v>
      </c>
      <c r="Z119" s="67">
        <f t="shared" si="66"/>
        <v>6</v>
      </c>
      <c r="AA119" s="67">
        <f t="shared" si="66"/>
        <v>8</v>
      </c>
      <c r="AB119" s="67">
        <f t="shared" si="66"/>
        <v>6</v>
      </c>
      <c r="AC119" s="67">
        <f t="shared" si="66"/>
        <v>0</v>
      </c>
      <c r="AD119" s="67">
        <f t="shared" si="66"/>
        <v>6</v>
      </c>
      <c r="AE119" s="67">
        <f t="shared" si="66"/>
        <v>6</v>
      </c>
      <c r="AF119" s="67">
        <f t="shared" si="66"/>
        <v>6</v>
      </c>
      <c r="AG119" s="67">
        <f t="shared" si="66"/>
        <v>6</v>
      </c>
      <c r="AH119" s="67">
        <f t="shared" si="66"/>
        <v>6</v>
      </c>
      <c r="AI119" s="67">
        <f t="shared" si="66"/>
        <v>6</v>
      </c>
      <c r="AJ119" s="67">
        <f t="shared" si="66"/>
        <v>6</v>
      </c>
      <c r="AK119" s="67">
        <f t="shared" si="66"/>
        <v>36</v>
      </c>
      <c r="AL119" s="67">
        <f t="shared" si="66"/>
        <v>6</v>
      </c>
      <c r="AM119" s="67">
        <f t="shared" si="66"/>
        <v>6</v>
      </c>
      <c r="AN119" s="67">
        <f t="shared" si="66"/>
        <v>6</v>
      </c>
      <c r="AO119" s="67">
        <f t="shared" si="66"/>
        <v>6</v>
      </c>
      <c r="AP119" s="67">
        <f t="shared" si="66"/>
        <v>6</v>
      </c>
      <c r="AQ119" s="67">
        <f t="shared" si="66"/>
        <v>6</v>
      </c>
      <c r="AR119" s="67">
        <f t="shared" si="66"/>
        <v>0</v>
      </c>
      <c r="AS119" s="67">
        <f t="shared" si="66"/>
        <v>0</v>
      </c>
      <c r="AT119" s="67">
        <f t="shared" si="66"/>
        <v>0</v>
      </c>
      <c r="AU119" s="67">
        <f t="shared" si="66"/>
        <v>0</v>
      </c>
      <c r="AV119" s="67">
        <f t="shared" si="66"/>
        <v>0</v>
      </c>
      <c r="AW119" s="67">
        <f>AW121+AW123</f>
        <v>0</v>
      </c>
      <c r="AX119" s="67">
        <f>AX121+AX123</f>
        <v>0</v>
      </c>
      <c r="AY119" s="67">
        <f aca="true" t="shared" si="67" ref="AY119:BE119">AY121+AY123</f>
        <v>0</v>
      </c>
      <c r="AZ119" s="67">
        <f t="shared" si="67"/>
        <v>0</v>
      </c>
      <c r="BA119" s="67">
        <f t="shared" si="67"/>
        <v>0</v>
      </c>
      <c r="BB119" s="67">
        <f t="shared" si="67"/>
        <v>0</v>
      </c>
      <c r="BC119" s="67">
        <f t="shared" si="67"/>
        <v>0</v>
      </c>
      <c r="BD119" s="67">
        <f t="shared" si="67"/>
        <v>0</v>
      </c>
      <c r="BE119" s="67">
        <f t="shared" si="67"/>
        <v>0</v>
      </c>
      <c r="BF119" s="17">
        <f t="shared" si="63"/>
        <v>146</v>
      </c>
    </row>
    <row r="120" spans="1:58" ht="18.75" customHeight="1">
      <c r="A120" s="739"/>
      <c r="B120" s="737"/>
      <c r="C120" s="766"/>
      <c r="D120" s="12" t="s">
        <v>102</v>
      </c>
      <c r="E120" s="67">
        <f>E122+E124</f>
        <v>0</v>
      </c>
      <c r="F120" s="67">
        <f aca="true" t="shared" si="68" ref="F120:U120">F122+F124</f>
        <v>0</v>
      </c>
      <c r="G120" s="67">
        <f t="shared" si="68"/>
        <v>0</v>
      </c>
      <c r="H120" s="67">
        <f t="shared" si="68"/>
        <v>0</v>
      </c>
      <c r="I120" s="67">
        <f t="shared" si="68"/>
        <v>0</v>
      </c>
      <c r="J120" s="67">
        <f t="shared" si="68"/>
        <v>0</v>
      </c>
      <c r="K120" s="67">
        <f t="shared" si="68"/>
        <v>0</v>
      </c>
      <c r="L120" s="67">
        <f t="shared" si="68"/>
        <v>0</v>
      </c>
      <c r="M120" s="67">
        <f t="shared" si="68"/>
        <v>0</v>
      </c>
      <c r="N120" s="67">
        <f t="shared" si="68"/>
        <v>0</v>
      </c>
      <c r="O120" s="67">
        <f t="shared" si="68"/>
        <v>0</v>
      </c>
      <c r="P120" s="67">
        <f t="shared" si="68"/>
        <v>0</v>
      </c>
      <c r="Q120" s="67">
        <f t="shared" si="68"/>
        <v>0</v>
      </c>
      <c r="R120" s="67">
        <f t="shared" si="68"/>
        <v>0</v>
      </c>
      <c r="S120" s="67">
        <f t="shared" si="68"/>
        <v>0</v>
      </c>
      <c r="T120" s="67">
        <f t="shared" si="68"/>
        <v>0</v>
      </c>
      <c r="U120" s="67">
        <f t="shared" si="68"/>
        <v>0</v>
      </c>
      <c r="V120" s="67">
        <f t="shared" si="65"/>
        <v>0</v>
      </c>
      <c r="W120" s="67">
        <f t="shared" si="65"/>
        <v>0</v>
      </c>
      <c r="X120" s="67">
        <f t="shared" si="65"/>
        <v>2</v>
      </c>
      <c r="Y120" s="67">
        <f aca="true" t="shared" si="69" ref="Y120:AV120">Y122+Y124</f>
        <v>2</v>
      </c>
      <c r="Z120" s="67">
        <f t="shared" si="69"/>
        <v>2</v>
      </c>
      <c r="AA120" s="67">
        <f t="shared" si="69"/>
        <v>2</v>
      </c>
      <c r="AB120" s="67">
        <f t="shared" si="69"/>
        <v>1</v>
      </c>
      <c r="AC120" s="67">
        <f t="shared" si="69"/>
        <v>0</v>
      </c>
      <c r="AD120" s="67">
        <f t="shared" si="69"/>
        <v>2</v>
      </c>
      <c r="AE120" s="67">
        <f t="shared" si="69"/>
        <v>2</v>
      </c>
      <c r="AF120" s="67">
        <f t="shared" si="69"/>
        <v>2</v>
      </c>
      <c r="AG120" s="67">
        <f t="shared" si="69"/>
        <v>2</v>
      </c>
      <c r="AH120" s="67">
        <f t="shared" si="69"/>
        <v>2</v>
      </c>
      <c r="AI120" s="67">
        <f t="shared" si="69"/>
        <v>2</v>
      </c>
      <c r="AJ120" s="67">
        <f t="shared" si="69"/>
        <v>2</v>
      </c>
      <c r="AK120" s="67">
        <f t="shared" si="69"/>
        <v>0</v>
      </c>
      <c r="AL120" s="67">
        <f t="shared" si="69"/>
        <v>2</v>
      </c>
      <c r="AM120" s="67">
        <f t="shared" si="69"/>
        <v>2</v>
      </c>
      <c r="AN120" s="67">
        <f t="shared" si="69"/>
        <v>2</v>
      </c>
      <c r="AO120" s="67">
        <f t="shared" si="69"/>
        <v>2</v>
      </c>
      <c r="AP120" s="67">
        <f t="shared" si="69"/>
        <v>2</v>
      </c>
      <c r="AQ120" s="67">
        <f t="shared" si="69"/>
        <v>2</v>
      </c>
      <c r="AR120" s="67">
        <f t="shared" si="69"/>
        <v>0</v>
      </c>
      <c r="AS120" s="67">
        <f t="shared" si="69"/>
        <v>0</v>
      </c>
      <c r="AT120" s="67">
        <f t="shared" si="69"/>
        <v>0</v>
      </c>
      <c r="AU120" s="67">
        <f t="shared" si="69"/>
        <v>0</v>
      </c>
      <c r="AV120" s="67">
        <f t="shared" si="69"/>
        <v>0</v>
      </c>
      <c r="AW120" s="67">
        <f>AW122+AW124</f>
        <v>0</v>
      </c>
      <c r="AX120" s="67">
        <f>AX122+AX124</f>
        <v>0</v>
      </c>
      <c r="AY120" s="67">
        <f aca="true" t="shared" si="70" ref="AY120:BE120">AY122+AY124</f>
        <v>0</v>
      </c>
      <c r="AZ120" s="67">
        <f t="shared" si="70"/>
        <v>0</v>
      </c>
      <c r="BA120" s="67">
        <f t="shared" si="70"/>
        <v>0</v>
      </c>
      <c r="BB120" s="67">
        <f t="shared" si="70"/>
        <v>0</v>
      </c>
      <c r="BC120" s="67">
        <f t="shared" si="70"/>
        <v>0</v>
      </c>
      <c r="BD120" s="67">
        <f t="shared" si="70"/>
        <v>0</v>
      </c>
      <c r="BE120" s="67">
        <f t="shared" si="70"/>
        <v>0</v>
      </c>
      <c r="BF120" s="17">
        <f t="shared" si="63"/>
        <v>35</v>
      </c>
    </row>
    <row r="121" spans="1:58" ht="12.75" customHeight="1">
      <c r="A121" s="739"/>
      <c r="B121" s="773" t="s">
        <v>55</v>
      </c>
      <c r="C121" s="774" t="s">
        <v>302</v>
      </c>
      <c r="D121" s="61" t="s">
        <v>101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586">
        <v>0</v>
      </c>
      <c r="W121" s="586">
        <v>0</v>
      </c>
      <c r="X121" s="84">
        <v>6</v>
      </c>
      <c r="Y121" s="84">
        <v>6</v>
      </c>
      <c r="Z121" s="84">
        <v>6</v>
      </c>
      <c r="AA121" s="84">
        <v>8</v>
      </c>
      <c r="AB121" s="84">
        <v>6</v>
      </c>
      <c r="AC121" s="84"/>
      <c r="AD121" s="84">
        <v>6</v>
      </c>
      <c r="AE121" s="84">
        <v>6</v>
      </c>
      <c r="AF121" s="84">
        <v>6</v>
      </c>
      <c r="AG121" s="84">
        <v>6</v>
      </c>
      <c r="AH121" s="84">
        <v>6</v>
      </c>
      <c r="AI121" s="84">
        <v>6</v>
      </c>
      <c r="AJ121" s="84">
        <v>6</v>
      </c>
      <c r="AK121" s="84"/>
      <c r="AL121" s="84">
        <v>6</v>
      </c>
      <c r="AM121" s="84">
        <v>6</v>
      </c>
      <c r="AN121" s="84">
        <v>6</v>
      </c>
      <c r="AO121" s="84">
        <v>6</v>
      </c>
      <c r="AP121" s="84">
        <v>6</v>
      </c>
      <c r="AQ121" s="84">
        <v>6</v>
      </c>
      <c r="AR121" s="84"/>
      <c r="AS121" s="84"/>
      <c r="AT121" s="83"/>
      <c r="AU121" s="52"/>
      <c r="AV121" s="88"/>
      <c r="AW121" s="606">
        <v>0</v>
      </c>
      <c r="AX121" s="88"/>
      <c r="AY121" s="88"/>
      <c r="AZ121" s="88"/>
      <c r="BA121" s="88"/>
      <c r="BB121" s="88"/>
      <c r="BC121" s="88"/>
      <c r="BD121" s="88"/>
      <c r="BE121" s="88"/>
      <c r="BF121" s="14">
        <f t="shared" si="63"/>
        <v>110</v>
      </c>
    </row>
    <row r="122" spans="1:58" ht="12.75" customHeight="1">
      <c r="A122" s="739"/>
      <c r="B122" s="773"/>
      <c r="C122" s="774"/>
      <c r="D122" s="61" t="s">
        <v>101</v>
      </c>
      <c r="E122" s="84"/>
      <c r="F122" s="93"/>
      <c r="G122" s="93"/>
      <c r="H122" s="84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586">
        <v>0</v>
      </c>
      <c r="W122" s="586">
        <v>0</v>
      </c>
      <c r="X122" s="84">
        <v>2</v>
      </c>
      <c r="Y122" s="84">
        <v>2</v>
      </c>
      <c r="Z122" s="84">
        <v>2</v>
      </c>
      <c r="AA122" s="84">
        <v>2</v>
      </c>
      <c r="AB122" s="84">
        <v>1</v>
      </c>
      <c r="AC122" s="84"/>
      <c r="AD122" s="84">
        <v>2</v>
      </c>
      <c r="AE122" s="84">
        <v>2</v>
      </c>
      <c r="AF122" s="84">
        <v>2</v>
      </c>
      <c r="AG122" s="84">
        <v>2</v>
      </c>
      <c r="AH122" s="84">
        <v>2</v>
      </c>
      <c r="AI122" s="84">
        <v>2</v>
      </c>
      <c r="AJ122" s="84">
        <v>2</v>
      </c>
      <c r="AK122" s="84"/>
      <c r="AL122" s="84">
        <v>2</v>
      </c>
      <c r="AM122" s="84">
        <v>2</v>
      </c>
      <c r="AN122" s="84">
        <v>2</v>
      </c>
      <c r="AO122" s="84">
        <v>2</v>
      </c>
      <c r="AP122" s="84">
        <v>2</v>
      </c>
      <c r="AQ122" s="84">
        <v>2</v>
      </c>
      <c r="AR122" s="92"/>
      <c r="AS122" s="83"/>
      <c r="AT122" s="83"/>
      <c r="AU122" s="52"/>
      <c r="AV122" s="88"/>
      <c r="AW122" s="606">
        <v>0</v>
      </c>
      <c r="AX122" s="88"/>
      <c r="AY122" s="88"/>
      <c r="AZ122" s="88"/>
      <c r="BA122" s="88"/>
      <c r="BB122" s="88"/>
      <c r="BC122" s="88"/>
      <c r="BD122" s="88"/>
      <c r="BE122" s="88"/>
      <c r="BF122" s="14">
        <f t="shared" si="63"/>
        <v>35</v>
      </c>
    </row>
    <row r="123" spans="1:58" ht="11.25" customHeight="1">
      <c r="A123" s="739"/>
      <c r="B123" s="773" t="s">
        <v>44</v>
      </c>
      <c r="C123" s="708" t="s">
        <v>2</v>
      </c>
      <c r="D123" s="61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586">
        <v>0</v>
      </c>
      <c r="W123" s="586">
        <v>0</v>
      </c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>
        <v>36</v>
      </c>
      <c r="AL123" s="84"/>
      <c r="AM123" s="84"/>
      <c r="AN123" s="84"/>
      <c r="AO123" s="84"/>
      <c r="AP123" s="84"/>
      <c r="AQ123" s="84"/>
      <c r="AR123" s="84"/>
      <c r="AS123" s="84"/>
      <c r="AT123" s="83"/>
      <c r="AU123" s="52"/>
      <c r="AV123" s="88"/>
      <c r="AW123" s="606">
        <v>0</v>
      </c>
      <c r="AX123" s="88"/>
      <c r="AY123" s="88"/>
      <c r="AZ123" s="88"/>
      <c r="BA123" s="88"/>
      <c r="BB123" s="88"/>
      <c r="BC123" s="88"/>
      <c r="BD123" s="88"/>
      <c r="BE123" s="88"/>
      <c r="BF123" s="14">
        <f t="shared" si="63"/>
        <v>36</v>
      </c>
    </row>
    <row r="124" spans="1:58" ht="12.75" customHeight="1">
      <c r="A124" s="739"/>
      <c r="B124" s="773"/>
      <c r="C124" s="709"/>
      <c r="D124" s="61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586">
        <v>0</v>
      </c>
      <c r="W124" s="586">
        <v>0</v>
      </c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92"/>
      <c r="AS124" s="83"/>
      <c r="AT124" s="83"/>
      <c r="AU124" s="52"/>
      <c r="AV124" s="88"/>
      <c r="AW124" s="606">
        <v>0</v>
      </c>
      <c r="AX124" s="88"/>
      <c r="AY124" s="88"/>
      <c r="AZ124" s="88"/>
      <c r="BA124" s="88"/>
      <c r="BB124" s="88"/>
      <c r="BC124" s="88"/>
      <c r="BD124" s="88"/>
      <c r="BE124" s="88"/>
      <c r="BF124" s="14">
        <f t="shared" si="63"/>
        <v>0</v>
      </c>
    </row>
    <row r="125" spans="1:58" ht="18.75" customHeight="1">
      <c r="A125" s="740"/>
      <c r="B125" s="737" t="s">
        <v>108</v>
      </c>
      <c r="C125" s="737"/>
      <c r="D125" s="737"/>
      <c r="E125" s="85">
        <f>E95+E101</f>
        <v>36</v>
      </c>
      <c r="F125" s="85">
        <f aca="true" t="shared" si="71" ref="F125:BE125">F95+F101</f>
        <v>36</v>
      </c>
      <c r="G125" s="85">
        <f t="shared" si="71"/>
        <v>36</v>
      </c>
      <c r="H125" s="85">
        <f t="shared" si="71"/>
        <v>36</v>
      </c>
      <c r="I125" s="85">
        <f t="shared" si="71"/>
        <v>36</v>
      </c>
      <c r="J125" s="85">
        <f t="shared" si="71"/>
        <v>36</v>
      </c>
      <c r="K125" s="85">
        <f t="shared" si="71"/>
        <v>36</v>
      </c>
      <c r="L125" s="85">
        <f t="shared" si="71"/>
        <v>36</v>
      </c>
      <c r="M125" s="85">
        <f t="shared" si="71"/>
        <v>36</v>
      </c>
      <c r="N125" s="85">
        <f t="shared" si="71"/>
        <v>36</v>
      </c>
      <c r="O125" s="85">
        <f t="shared" si="71"/>
        <v>36</v>
      </c>
      <c r="P125" s="85">
        <f t="shared" si="71"/>
        <v>36</v>
      </c>
      <c r="Q125" s="85">
        <f t="shared" si="71"/>
        <v>36</v>
      </c>
      <c r="R125" s="85">
        <f t="shared" si="71"/>
        <v>36</v>
      </c>
      <c r="S125" s="85">
        <f t="shared" si="71"/>
        <v>36</v>
      </c>
      <c r="T125" s="574">
        <v>24</v>
      </c>
      <c r="U125" s="85">
        <v>12</v>
      </c>
      <c r="V125" s="85">
        <f t="shared" si="71"/>
        <v>0</v>
      </c>
      <c r="W125" s="85">
        <f t="shared" si="71"/>
        <v>0</v>
      </c>
      <c r="X125" s="85">
        <f t="shared" si="71"/>
        <v>36</v>
      </c>
      <c r="Y125" s="85">
        <f t="shared" si="71"/>
        <v>36</v>
      </c>
      <c r="Z125" s="85">
        <f t="shared" si="71"/>
        <v>36</v>
      </c>
      <c r="AA125" s="85">
        <f t="shared" si="71"/>
        <v>36</v>
      </c>
      <c r="AB125" s="85">
        <f t="shared" si="71"/>
        <v>36</v>
      </c>
      <c r="AC125" s="85">
        <f t="shared" si="71"/>
        <v>36</v>
      </c>
      <c r="AD125" s="85">
        <f t="shared" si="71"/>
        <v>36</v>
      </c>
      <c r="AE125" s="85">
        <f t="shared" si="71"/>
        <v>36</v>
      </c>
      <c r="AF125" s="85">
        <f t="shared" si="71"/>
        <v>36</v>
      </c>
      <c r="AG125" s="85">
        <f t="shared" si="71"/>
        <v>36</v>
      </c>
      <c r="AH125" s="85">
        <f t="shared" si="71"/>
        <v>36</v>
      </c>
      <c r="AI125" s="85">
        <f t="shared" si="71"/>
        <v>36</v>
      </c>
      <c r="AJ125" s="85">
        <f t="shared" si="71"/>
        <v>36</v>
      </c>
      <c r="AK125" s="85">
        <f t="shared" si="71"/>
        <v>36</v>
      </c>
      <c r="AL125" s="85">
        <f t="shared" si="71"/>
        <v>36</v>
      </c>
      <c r="AM125" s="85">
        <f t="shared" si="71"/>
        <v>36</v>
      </c>
      <c r="AN125" s="85">
        <f t="shared" si="71"/>
        <v>36</v>
      </c>
      <c r="AO125" s="85">
        <f t="shared" si="71"/>
        <v>36</v>
      </c>
      <c r="AP125" s="85">
        <f t="shared" si="71"/>
        <v>36</v>
      </c>
      <c r="AQ125" s="85">
        <f t="shared" si="71"/>
        <v>36</v>
      </c>
      <c r="AR125" s="574">
        <f t="shared" si="71"/>
        <v>24</v>
      </c>
      <c r="AS125" s="85">
        <f t="shared" si="71"/>
        <v>36</v>
      </c>
      <c r="AT125" s="85">
        <f t="shared" si="71"/>
        <v>36</v>
      </c>
      <c r="AU125" s="85">
        <f t="shared" si="71"/>
        <v>36</v>
      </c>
      <c r="AV125" s="574">
        <f t="shared" si="71"/>
        <v>12</v>
      </c>
      <c r="AW125" s="85">
        <f t="shared" si="71"/>
        <v>0</v>
      </c>
      <c r="AX125" s="85">
        <f t="shared" si="71"/>
        <v>0</v>
      </c>
      <c r="AY125" s="85">
        <f t="shared" si="71"/>
        <v>0</v>
      </c>
      <c r="AZ125" s="85">
        <f t="shared" si="71"/>
        <v>0</v>
      </c>
      <c r="BA125" s="85">
        <f t="shared" si="71"/>
        <v>0</v>
      </c>
      <c r="BB125" s="85">
        <f t="shared" si="71"/>
        <v>0</v>
      </c>
      <c r="BC125" s="85">
        <f t="shared" si="71"/>
        <v>0</v>
      </c>
      <c r="BD125" s="85">
        <f t="shared" si="71"/>
        <v>0</v>
      </c>
      <c r="BE125" s="85">
        <f t="shared" si="71"/>
        <v>0</v>
      </c>
      <c r="BF125" s="17">
        <f t="shared" si="40"/>
        <v>1440</v>
      </c>
    </row>
    <row r="126" spans="1:58" ht="19.5" customHeight="1">
      <c r="A126" s="740"/>
      <c r="B126" s="737" t="s">
        <v>109</v>
      </c>
      <c r="C126" s="737"/>
      <c r="D126" s="737"/>
      <c r="E126" s="85">
        <f>E96+E102</f>
        <v>14</v>
      </c>
      <c r="F126" s="85">
        <f aca="true" t="shared" si="72" ref="F126:BE126">F96+F102</f>
        <v>11</v>
      </c>
      <c r="G126" s="85">
        <f t="shared" si="72"/>
        <v>13</v>
      </c>
      <c r="H126" s="85">
        <f t="shared" si="72"/>
        <v>14</v>
      </c>
      <c r="I126" s="85">
        <f t="shared" si="72"/>
        <v>11</v>
      </c>
      <c r="J126" s="85">
        <f t="shared" si="72"/>
        <v>13</v>
      </c>
      <c r="K126" s="85">
        <f t="shared" si="72"/>
        <v>15</v>
      </c>
      <c r="L126" s="85">
        <f t="shared" si="72"/>
        <v>0</v>
      </c>
      <c r="M126" s="85">
        <f t="shared" si="72"/>
        <v>11</v>
      </c>
      <c r="N126" s="85">
        <f t="shared" si="72"/>
        <v>14</v>
      </c>
      <c r="O126" s="85">
        <f t="shared" si="72"/>
        <v>15</v>
      </c>
      <c r="P126" s="85">
        <f t="shared" si="72"/>
        <v>15</v>
      </c>
      <c r="Q126" s="85">
        <f t="shared" si="72"/>
        <v>16</v>
      </c>
      <c r="R126" s="85">
        <f t="shared" si="72"/>
        <v>16</v>
      </c>
      <c r="S126" s="85">
        <f t="shared" si="72"/>
        <v>17</v>
      </c>
      <c r="T126" s="85">
        <f t="shared" si="72"/>
        <v>0</v>
      </c>
      <c r="U126" s="85">
        <f t="shared" si="72"/>
        <v>0</v>
      </c>
      <c r="V126" s="85">
        <f t="shared" si="72"/>
        <v>0</v>
      </c>
      <c r="W126" s="85">
        <f t="shared" si="72"/>
        <v>0</v>
      </c>
      <c r="X126" s="85">
        <f t="shared" si="72"/>
        <v>13</v>
      </c>
      <c r="Y126" s="85">
        <f t="shared" si="72"/>
        <v>14</v>
      </c>
      <c r="Z126" s="85">
        <f t="shared" si="72"/>
        <v>13</v>
      </c>
      <c r="AA126" s="85">
        <f t="shared" si="72"/>
        <v>13</v>
      </c>
      <c r="AB126" s="85">
        <f t="shared" si="72"/>
        <v>13</v>
      </c>
      <c r="AC126" s="85">
        <f t="shared" si="72"/>
        <v>0</v>
      </c>
      <c r="AD126" s="85">
        <f t="shared" si="72"/>
        <v>13</v>
      </c>
      <c r="AE126" s="85">
        <f t="shared" si="72"/>
        <v>14</v>
      </c>
      <c r="AF126" s="85">
        <f t="shared" si="72"/>
        <v>13</v>
      </c>
      <c r="AG126" s="85">
        <f t="shared" si="72"/>
        <v>13</v>
      </c>
      <c r="AH126" s="85">
        <f t="shared" si="72"/>
        <v>14</v>
      </c>
      <c r="AI126" s="85">
        <f t="shared" si="72"/>
        <v>13</v>
      </c>
      <c r="AJ126" s="85">
        <f t="shared" si="72"/>
        <v>13</v>
      </c>
      <c r="AK126" s="85">
        <f t="shared" si="72"/>
        <v>0</v>
      </c>
      <c r="AL126" s="85">
        <f t="shared" si="72"/>
        <v>14</v>
      </c>
      <c r="AM126" s="85">
        <f t="shared" si="72"/>
        <v>13</v>
      </c>
      <c r="AN126" s="85">
        <f t="shared" si="72"/>
        <v>15</v>
      </c>
      <c r="AO126" s="85">
        <f t="shared" si="72"/>
        <v>16</v>
      </c>
      <c r="AP126" s="85">
        <f t="shared" si="72"/>
        <v>15</v>
      </c>
      <c r="AQ126" s="85">
        <f t="shared" si="72"/>
        <v>15</v>
      </c>
      <c r="AR126" s="85">
        <f t="shared" si="72"/>
        <v>0</v>
      </c>
      <c r="AS126" s="85">
        <f t="shared" si="72"/>
        <v>0</v>
      </c>
      <c r="AT126" s="85">
        <f t="shared" si="72"/>
        <v>0</v>
      </c>
      <c r="AU126" s="85">
        <f t="shared" si="72"/>
        <v>0</v>
      </c>
      <c r="AV126" s="85">
        <f t="shared" si="72"/>
        <v>0</v>
      </c>
      <c r="AW126" s="85">
        <f t="shared" si="72"/>
        <v>0</v>
      </c>
      <c r="AX126" s="85">
        <f t="shared" si="72"/>
        <v>0</v>
      </c>
      <c r="AY126" s="85">
        <f t="shared" si="72"/>
        <v>0</v>
      </c>
      <c r="AZ126" s="85">
        <f t="shared" si="72"/>
        <v>0</v>
      </c>
      <c r="BA126" s="85">
        <f t="shared" si="72"/>
        <v>0</v>
      </c>
      <c r="BB126" s="85">
        <f t="shared" si="72"/>
        <v>0</v>
      </c>
      <c r="BC126" s="85">
        <f t="shared" si="72"/>
        <v>0</v>
      </c>
      <c r="BD126" s="85">
        <f t="shared" si="72"/>
        <v>0</v>
      </c>
      <c r="BE126" s="85">
        <f t="shared" si="72"/>
        <v>0</v>
      </c>
      <c r="BF126" s="17">
        <f t="shared" si="40"/>
        <v>442</v>
      </c>
    </row>
    <row r="127" spans="1:58" ht="19.5" customHeight="1">
      <c r="A127" s="741"/>
      <c r="B127" s="737" t="s">
        <v>110</v>
      </c>
      <c r="C127" s="737"/>
      <c r="D127" s="737"/>
      <c r="E127" s="85">
        <f>E125+E126</f>
        <v>50</v>
      </c>
      <c r="F127" s="85">
        <f aca="true" t="shared" si="73" ref="F127:BE127">F125+F126</f>
        <v>47</v>
      </c>
      <c r="G127" s="85">
        <f t="shared" si="73"/>
        <v>49</v>
      </c>
      <c r="H127" s="85">
        <f t="shared" si="73"/>
        <v>50</v>
      </c>
      <c r="I127" s="85">
        <f t="shared" si="73"/>
        <v>47</v>
      </c>
      <c r="J127" s="85">
        <f t="shared" si="73"/>
        <v>49</v>
      </c>
      <c r="K127" s="85">
        <f t="shared" si="73"/>
        <v>51</v>
      </c>
      <c r="L127" s="85">
        <f t="shared" si="73"/>
        <v>36</v>
      </c>
      <c r="M127" s="85">
        <f t="shared" si="73"/>
        <v>47</v>
      </c>
      <c r="N127" s="85">
        <f t="shared" si="73"/>
        <v>50</v>
      </c>
      <c r="O127" s="85">
        <f t="shared" si="73"/>
        <v>51</v>
      </c>
      <c r="P127" s="85">
        <f t="shared" si="73"/>
        <v>51</v>
      </c>
      <c r="Q127" s="85">
        <f t="shared" si="73"/>
        <v>52</v>
      </c>
      <c r="R127" s="85">
        <f t="shared" si="73"/>
        <v>52</v>
      </c>
      <c r="S127" s="85">
        <f t="shared" si="73"/>
        <v>53</v>
      </c>
      <c r="T127" s="85">
        <f t="shared" si="73"/>
        <v>24</v>
      </c>
      <c r="U127" s="85">
        <f t="shared" si="73"/>
        <v>12</v>
      </c>
      <c r="V127" s="85">
        <f t="shared" si="73"/>
        <v>0</v>
      </c>
      <c r="W127" s="85">
        <f t="shared" si="73"/>
        <v>0</v>
      </c>
      <c r="X127" s="85">
        <f t="shared" si="73"/>
        <v>49</v>
      </c>
      <c r="Y127" s="85">
        <f t="shared" si="73"/>
        <v>50</v>
      </c>
      <c r="Z127" s="85">
        <f t="shared" si="73"/>
        <v>49</v>
      </c>
      <c r="AA127" s="85">
        <f t="shared" si="73"/>
        <v>49</v>
      </c>
      <c r="AB127" s="85">
        <f t="shared" si="73"/>
        <v>49</v>
      </c>
      <c r="AC127" s="85">
        <f t="shared" si="73"/>
        <v>36</v>
      </c>
      <c r="AD127" s="85">
        <f t="shared" si="73"/>
        <v>49</v>
      </c>
      <c r="AE127" s="85">
        <f t="shared" si="73"/>
        <v>50</v>
      </c>
      <c r="AF127" s="85">
        <f t="shared" si="73"/>
        <v>49</v>
      </c>
      <c r="AG127" s="85">
        <f t="shared" si="73"/>
        <v>49</v>
      </c>
      <c r="AH127" s="85">
        <f t="shared" si="73"/>
        <v>50</v>
      </c>
      <c r="AI127" s="85">
        <f t="shared" si="73"/>
        <v>49</v>
      </c>
      <c r="AJ127" s="85">
        <f t="shared" si="73"/>
        <v>49</v>
      </c>
      <c r="AK127" s="85">
        <f t="shared" si="73"/>
        <v>36</v>
      </c>
      <c r="AL127" s="85">
        <f t="shared" si="73"/>
        <v>50</v>
      </c>
      <c r="AM127" s="85">
        <f t="shared" si="73"/>
        <v>49</v>
      </c>
      <c r="AN127" s="85">
        <f t="shared" si="73"/>
        <v>51</v>
      </c>
      <c r="AO127" s="85">
        <f t="shared" si="73"/>
        <v>52</v>
      </c>
      <c r="AP127" s="85">
        <f t="shared" si="73"/>
        <v>51</v>
      </c>
      <c r="AQ127" s="85">
        <f t="shared" si="73"/>
        <v>51</v>
      </c>
      <c r="AR127" s="85">
        <f t="shared" si="73"/>
        <v>24</v>
      </c>
      <c r="AS127" s="85">
        <f t="shared" si="73"/>
        <v>36</v>
      </c>
      <c r="AT127" s="85">
        <f t="shared" si="73"/>
        <v>36</v>
      </c>
      <c r="AU127" s="85">
        <f t="shared" si="73"/>
        <v>36</v>
      </c>
      <c r="AV127" s="85">
        <f t="shared" si="73"/>
        <v>12</v>
      </c>
      <c r="AW127" s="85">
        <f t="shared" si="73"/>
        <v>0</v>
      </c>
      <c r="AX127" s="85">
        <f t="shared" si="73"/>
        <v>0</v>
      </c>
      <c r="AY127" s="85">
        <f t="shared" si="73"/>
        <v>0</v>
      </c>
      <c r="AZ127" s="85">
        <f t="shared" si="73"/>
        <v>0</v>
      </c>
      <c r="BA127" s="85">
        <f t="shared" si="73"/>
        <v>0</v>
      </c>
      <c r="BB127" s="85">
        <f t="shared" si="73"/>
        <v>0</v>
      </c>
      <c r="BC127" s="85">
        <f t="shared" si="73"/>
        <v>0</v>
      </c>
      <c r="BD127" s="85">
        <f t="shared" si="73"/>
        <v>0</v>
      </c>
      <c r="BE127" s="85">
        <f t="shared" si="73"/>
        <v>0</v>
      </c>
      <c r="BF127" s="17">
        <f t="shared" si="40"/>
        <v>1882</v>
      </c>
    </row>
    <row r="128" spans="1:59" s="29" customFormat="1" ht="19.5" customHeight="1">
      <c r="A128" s="25"/>
      <c r="B128" s="26"/>
      <c r="C128" s="26"/>
      <c r="D128" s="26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/>
    </row>
    <row r="129" spans="1:59" s="29" customFormat="1" ht="19.5" customHeight="1">
      <c r="A129" s="25"/>
      <c r="B129" s="26"/>
      <c r="C129" s="26"/>
      <c r="D129" s="26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8"/>
    </row>
    <row r="130" spans="1:59" s="29" customFormat="1" ht="19.5" customHeight="1">
      <c r="A130" s="25"/>
      <c r="B130" s="26"/>
      <c r="C130" s="26"/>
      <c r="D130" s="26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8"/>
    </row>
    <row r="131" spans="1:58" ht="61.5">
      <c r="A131" s="742" t="s">
        <v>218</v>
      </c>
      <c r="B131" s="768" t="s">
        <v>69</v>
      </c>
      <c r="C131" s="768" t="s">
        <v>80</v>
      </c>
      <c r="D131" s="768" t="s">
        <v>81</v>
      </c>
      <c r="E131" s="18" t="s">
        <v>82</v>
      </c>
      <c r="F131" s="711" t="s">
        <v>83</v>
      </c>
      <c r="G131" s="712"/>
      <c r="H131" s="712"/>
      <c r="I131" s="713"/>
      <c r="J131" s="18" t="s">
        <v>377</v>
      </c>
      <c r="K131" s="711" t="s">
        <v>84</v>
      </c>
      <c r="L131" s="712"/>
      <c r="M131" s="713"/>
      <c r="N131" s="18" t="s">
        <v>378</v>
      </c>
      <c r="O131" s="724" t="s">
        <v>85</v>
      </c>
      <c r="P131" s="725"/>
      <c r="Q131" s="726"/>
      <c r="R131" s="19" t="s">
        <v>86</v>
      </c>
      <c r="S131" s="724" t="s">
        <v>87</v>
      </c>
      <c r="T131" s="725"/>
      <c r="U131" s="725"/>
      <c r="V131" s="726"/>
      <c r="W131" s="19" t="s">
        <v>379</v>
      </c>
      <c r="X131" s="724" t="s">
        <v>88</v>
      </c>
      <c r="Y131" s="725"/>
      <c r="Z131" s="726"/>
      <c r="AA131" s="19" t="s">
        <v>89</v>
      </c>
      <c r="AB131" s="724" t="s">
        <v>90</v>
      </c>
      <c r="AC131" s="725"/>
      <c r="AD131" s="726"/>
      <c r="AE131" s="19" t="s">
        <v>380</v>
      </c>
      <c r="AF131" s="724" t="s">
        <v>91</v>
      </c>
      <c r="AG131" s="725"/>
      <c r="AH131" s="725"/>
      <c r="AI131" s="726"/>
      <c r="AJ131" s="18" t="s">
        <v>381</v>
      </c>
      <c r="AK131" s="711" t="s">
        <v>92</v>
      </c>
      <c r="AL131" s="712"/>
      <c r="AM131" s="713"/>
      <c r="AN131" s="18" t="s">
        <v>382</v>
      </c>
      <c r="AO131" s="711" t="s">
        <v>93</v>
      </c>
      <c r="AP131" s="712"/>
      <c r="AQ131" s="713"/>
      <c r="AR131" s="18" t="s">
        <v>383</v>
      </c>
      <c r="AS131" s="711" t="s">
        <v>94</v>
      </c>
      <c r="AT131" s="712"/>
      <c r="AU131" s="712"/>
      <c r="AV131" s="713"/>
      <c r="AW131" s="18" t="s">
        <v>384</v>
      </c>
      <c r="AX131" s="711" t="s">
        <v>95</v>
      </c>
      <c r="AY131" s="712"/>
      <c r="AZ131" s="713"/>
      <c r="BA131" s="18" t="s">
        <v>385</v>
      </c>
      <c r="BB131" s="711" t="s">
        <v>96</v>
      </c>
      <c r="BC131" s="712"/>
      <c r="BD131" s="712"/>
      <c r="BE131" s="713"/>
      <c r="BF131" s="775" t="s">
        <v>97</v>
      </c>
    </row>
    <row r="132" spans="1:58" ht="9.75" customHeight="1">
      <c r="A132" s="743"/>
      <c r="B132" s="768"/>
      <c r="C132" s="768"/>
      <c r="D132" s="768"/>
      <c r="E132" s="719" t="s">
        <v>98</v>
      </c>
      <c r="F132" s="719"/>
      <c r="G132" s="719"/>
      <c r="H132" s="719"/>
      <c r="I132" s="719"/>
      <c r="J132" s="719"/>
      <c r="K132" s="719"/>
      <c r="L132" s="719"/>
      <c r="M132" s="719"/>
      <c r="N132" s="719"/>
      <c r="O132" s="719"/>
      <c r="P132" s="719"/>
      <c r="Q132" s="719"/>
      <c r="R132" s="719"/>
      <c r="S132" s="719"/>
      <c r="T132" s="719"/>
      <c r="U132" s="719"/>
      <c r="V132" s="719"/>
      <c r="W132" s="719"/>
      <c r="X132" s="719"/>
      <c r="Y132" s="719"/>
      <c r="Z132" s="719"/>
      <c r="AA132" s="719"/>
      <c r="AB132" s="719"/>
      <c r="AC132" s="719"/>
      <c r="AD132" s="719"/>
      <c r="AE132" s="719"/>
      <c r="AF132" s="719"/>
      <c r="AG132" s="719"/>
      <c r="AH132" s="719"/>
      <c r="AI132" s="719"/>
      <c r="AJ132" s="719"/>
      <c r="AK132" s="719"/>
      <c r="AL132" s="719"/>
      <c r="AM132" s="719"/>
      <c r="AN132" s="719"/>
      <c r="AO132" s="719"/>
      <c r="AP132" s="719"/>
      <c r="AQ132" s="719"/>
      <c r="AR132" s="719"/>
      <c r="AS132" s="719"/>
      <c r="AT132" s="719"/>
      <c r="AU132" s="719"/>
      <c r="AV132" s="719"/>
      <c r="AW132" s="719"/>
      <c r="AX132" s="719"/>
      <c r="AY132" s="719"/>
      <c r="AZ132" s="719"/>
      <c r="BA132" s="719"/>
      <c r="BB132" s="719"/>
      <c r="BC132" s="719"/>
      <c r="BD132" s="719"/>
      <c r="BE132" s="719"/>
      <c r="BF132" s="775"/>
    </row>
    <row r="133" spans="1:58" ht="9.75" customHeight="1">
      <c r="A133" s="743"/>
      <c r="B133" s="768"/>
      <c r="C133" s="768"/>
      <c r="D133" s="768"/>
      <c r="E133" s="56">
        <v>35</v>
      </c>
      <c r="F133" s="56">
        <v>36</v>
      </c>
      <c r="G133" s="56">
        <v>37</v>
      </c>
      <c r="H133" s="56">
        <v>38</v>
      </c>
      <c r="I133" s="56">
        <v>39</v>
      </c>
      <c r="J133" s="56">
        <v>40</v>
      </c>
      <c r="K133" s="56">
        <v>41</v>
      </c>
      <c r="L133" s="56">
        <v>42</v>
      </c>
      <c r="M133" s="56">
        <v>43</v>
      </c>
      <c r="N133" s="56">
        <v>44</v>
      </c>
      <c r="O133" s="56">
        <v>45</v>
      </c>
      <c r="P133" s="56">
        <v>46</v>
      </c>
      <c r="Q133" s="56">
        <v>47</v>
      </c>
      <c r="R133" s="56">
        <v>48</v>
      </c>
      <c r="S133" s="56">
        <v>49</v>
      </c>
      <c r="T133" s="56">
        <v>50</v>
      </c>
      <c r="U133" s="56">
        <v>51</v>
      </c>
      <c r="V133" s="56">
        <v>52</v>
      </c>
      <c r="W133" s="11">
        <v>1</v>
      </c>
      <c r="X133" s="11">
        <v>2</v>
      </c>
      <c r="Y133" s="11">
        <v>3</v>
      </c>
      <c r="Z133" s="11">
        <v>4</v>
      </c>
      <c r="AA133" s="11">
        <v>5</v>
      </c>
      <c r="AB133" s="11">
        <v>6</v>
      </c>
      <c r="AC133" s="11">
        <v>7</v>
      </c>
      <c r="AD133" s="11">
        <v>8</v>
      </c>
      <c r="AE133" s="11">
        <v>9</v>
      </c>
      <c r="AF133" s="11">
        <v>10</v>
      </c>
      <c r="AG133" s="11">
        <v>11</v>
      </c>
      <c r="AH133" s="11">
        <v>12</v>
      </c>
      <c r="AI133" s="11">
        <v>13</v>
      </c>
      <c r="AJ133" s="11">
        <v>14</v>
      </c>
      <c r="AK133" s="11">
        <v>15</v>
      </c>
      <c r="AL133" s="11">
        <v>16</v>
      </c>
      <c r="AM133" s="11">
        <v>17</v>
      </c>
      <c r="AN133" s="11">
        <v>18</v>
      </c>
      <c r="AO133" s="11">
        <v>19</v>
      </c>
      <c r="AP133" s="11">
        <v>20</v>
      </c>
      <c r="AQ133" s="11">
        <v>21</v>
      </c>
      <c r="AR133" s="11">
        <v>22</v>
      </c>
      <c r="AS133" s="11">
        <v>23</v>
      </c>
      <c r="AT133" s="11">
        <v>24</v>
      </c>
      <c r="AU133" s="11">
        <v>25</v>
      </c>
      <c r="AV133" s="11">
        <v>26</v>
      </c>
      <c r="AW133" s="11">
        <v>27</v>
      </c>
      <c r="AX133" s="11">
        <v>28</v>
      </c>
      <c r="AY133" s="11">
        <v>29</v>
      </c>
      <c r="AZ133" s="11">
        <v>30</v>
      </c>
      <c r="BA133" s="11">
        <v>31</v>
      </c>
      <c r="BB133" s="11">
        <v>32</v>
      </c>
      <c r="BC133" s="11">
        <v>33</v>
      </c>
      <c r="BD133" s="11">
        <v>34</v>
      </c>
      <c r="BE133" s="11">
        <v>35</v>
      </c>
      <c r="BF133" s="775"/>
    </row>
    <row r="134" spans="1:58" ht="9.75" customHeight="1">
      <c r="A134" s="743"/>
      <c r="B134" s="768"/>
      <c r="C134" s="768"/>
      <c r="D134" s="768"/>
      <c r="E134" s="720" t="s">
        <v>99</v>
      </c>
      <c r="F134" s="720"/>
      <c r="G134" s="720"/>
      <c r="H134" s="720"/>
      <c r="I134" s="720"/>
      <c r="J134" s="720"/>
      <c r="K134" s="720"/>
      <c r="L134" s="720"/>
      <c r="M134" s="720"/>
      <c r="N134" s="720"/>
      <c r="O134" s="720"/>
      <c r="P134" s="720"/>
      <c r="Q134" s="720"/>
      <c r="R134" s="720"/>
      <c r="S134" s="720"/>
      <c r="T134" s="720"/>
      <c r="U134" s="720"/>
      <c r="V134" s="720"/>
      <c r="W134" s="720"/>
      <c r="X134" s="720"/>
      <c r="Y134" s="720"/>
      <c r="Z134" s="720"/>
      <c r="AA134" s="720"/>
      <c r="AB134" s="720"/>
      <c r="AC134" s="720"/>
      <c r="AD134" s="720"/>
      <c r="AE134" s="720"/>
      <c r="AF134" s="720"/>
      <c r="AG134" s="720"/>
      <c r="AH134" s="720"/>
      <c r="AI134" s="720"/>
      <c r="AJ134" s="720"/>
      <c r="AK134" s="720"/>
      <c r="AL134" s="720"/>
      <c r="AM134" s="720"/>
      <c r="AN134" s="720"/>
      <c r="AO134" s="720"/>
      <c r="AP134" s="720"/>
      <c r="AQ134" s="720"/>
      <c r="AR134" s="720"/>
      <c r="AS134" s="720"/>
      <c r="AT134" s="720"/>
      <c r="AU134" s="720"/>
      <c r="AV134" s="720"/>
      <c r="AW134" s="720"/>
      <c r="AX134" s="720"/>
      <c r="AY134" s="720"/>
      <c r="AZ134" s="720"/>
      <c r="BA134" s="720"/>
      <c r="BB134" s="720"/>
      <c r="BC134" s="720"/>
      <c r="BD134" s="720"/>
      <c r="BE134" s="720"/>
      <c r="BF134" s="775"/>
    </row>
    <row r="135" spans="1:58" ht="9.75" customHeight="1">
      <c r="A135" s="744"/>
      <c r="B135" s="768"/>
      <c r="C135" s="768"/>
      <c r="D135" s="768"/>
      <c r="E135" s="55">
        <v>1</v>
      </c>
      <c r="F135" s="55">
        <v>2</v>
      </c>
      <c r="G135" s="55">
        <v>3</v>
      </c>
      <c r="H135" s="55">
        <v>4</v>
      </c>
      <c r="I135" s="55">
        <v>5</v>
      </c>
      <c r="J135" s="55">
        <v>6</v>
      </c>
      <c r="K135" s="55">
        <v>7</v>
      </c>
      <c r="L135" s="55">
        <v>8</v>
      </c>
      <c r="M135" s="55">
        <v>9</v>
      </c>
      <c r="N135" s="55">
        <v>10</v>
      </c>
      <c r="O135" s="55">
        <v>11</v>
      </c>
      <c r="P135" s="55">
        <v>12</v>
      </c>
      <c r="Q135" s="55">
        <v>13</v>
      </c>
      <c r="R135" s="55">
        <v>14</v>
      </c>
      <c r="S135" s="55">
        <v>15</v>
      </c>
      <c r="T135" s="55">
        <v>16</v>
      </c>
      <c r="U135" s="55">
        <v>17</v>
      </c>
      <c r="V135" s="55">
        <v>18</v>
      </c>
      <c r="W135" s="55">
        <v>19</v>
      </c>
      <c r="X135" s="55">
        <v>20</v>
      </c>
      <c r="Y135" s="55">
        <v>21</v>
      </c>
      <c r="Z135" s="55">
        <v>22</v>
      </c>
      <c r="AA135" s="55">
        <v>23</v>
      </c>
      <c r="AB135" s="55">
        <v>24</v>
      </c>
      <c r="AC135" s="55">
        <v>25</v>
      </c>
      <c r="AD135" s="55">
        <v>26</v>
      </c>
      <c r="AE135" s="55">
        <v>27</v>
      </c>
      <c r="AF135" s="55">
        <v>28</v>
      </c>
      <c r="AG135" s="55">
        <v>29</v>
      </c>
      <c r="AH135" s="55">
        <v>30</v>
      </c>
      <c r="AI135" s="55">
        <v>31</v>
      </c>
      <c r="AJ135" s="55">
        <v>32</v>
      </c>
      <c r="AK135" s="55">
        <v>33</v>
      </c>
      <c r="AL135" s="55">
        <v>34</v>
      </c>
      <c r="AM135" s="55">
        <v>35</v>
      </c>
      <c r="AN135" s="55">
        <v>36</v>
      </c>
      <c r="AO135" s="55">
        <v>37</v>
      </c>
      <c r="AP135" s="55">
        <v>38</v>
      </c>
      <c r="AQ135" s="55">
        <v>39</v>
      </c>
      <c r="AR135" s="55">
        <v>40</v>
      </c>
      <c r="AS135" s="55">
        <v>41</v>
      </c>
      <c r="AT135" s="55">
        <v>42</v>
      </c>
      <c r="AU135" s="55">
        <v>43</v>
      </c>
      <c r="AV135" s="55">
        <v>44</v>
      </c>
      <c r="AW135" s="55">
        <v>45</v>
      </c>
      <c r="AX135" s="55">
        <v>46</v>
      </c>
      <c r="AY135" s="55">
        <v>47</v>
      </c>
      <c r="AZ135" s="55">
        <v>48</v>
      </c>
      <c r="BA135" s="55">
        <v>49</v>
      </c>
      <c r="BB135" s="55">
        <v>50</v>
      </c>
      <c r="BC135" s="55">
        <v>51</v>
      </c>
      <c r="BD135" s="55">
        <v>52</v>
      </c>
      <c r="BE135" s="55">
        <v>53</v>
      </c>
      <c r="BF135" s="775"/>
    </row>
    <row r="136" spans="1:58" ht="25.5" customHeight="1">
      <c r="A136" s="729" t="s">
        <v>273</v>
      </c>
      <c r="B136" s="737" t="s">
        <v>131</v>
      </c>
      <c r="C136" s="765" t="s">
        <v>132</v>
      </c>
      <c r="D136" s="12" t="s">
        <v>101</v>
      </c>
      <c r="E136" s="67">
        <f>E138+E140</f>
        <v>4</v>
      </c>
      <c r="F136" s="67">
        <f aca="true" t="shared" si="74" ref="F136:U136">F138+F140</f>
        <v>4</v>
      </c>
      <c r="G136" s="67">
        <f t="shared" si="74"/>
        <v>4</v>
      </c>
      <c r="H136" s="67">
        <f t="shared" si="74"/>
        <v>4</v>
      </c>
      <c r="I136" s="67">
        <f t="shared" si="74"/>
        <v>4</v>
      </c>
      <c r="J136" s="67">
        <f t="shared" si="74"/>
        <v>4</v>
      </c>
      <c r="K136" s="67">
        <f t="shared" si="74"/>
        <v>4</v>
      </c>
      <c r="L136" s="67">
        <f t="shared" si="74"/>
        <v>4</v>
      </c>
      <c r="M136" s="67">
        <f t="shared" si="74"/>
        <v>4</v>
      </c>
      <c r="N136" s="67">
        <f t="shared" si="74"/>
        <v>4</v>
      </c>
      <c r="O136" s="67">
        <f t="shared" si="74"/>
        <v>4</v>
      </c>
      <c r="P136" s="67">
        <f t="shared" si="74"/>
        <v>4</v>
      </c>
      <c r="Q136" s="67">
        <f t="shared" si="74"/>
        <v>4</v>
      </c>
      <c r="R136" s="67">
        <f t="shared" si="74"/>
        <v>4</v>
      </c>
      <c r="S136" s="67">
        <f t="shared" si="74"/>
        <v>4</v>
      </c>
      <c r="T136" s="67">
        <f t="shared" si="74"/>
        <v>4</v>
      </c>
      <c r="U136" s="67">
        <f t="shared" si="74"/>
        <v>0</v>
      </c>
      <c r="V136" s="67">
        <f aca="true" t="shared" si="75" ref="V136:X137">V138+V140</f>
        <v>0</v>
      </c>
      <c r="W136" s="67">
        <f t="shared" si="75"/>
        <v>0</v>
      </c>
      <c r="X136" s="67">
        <f t="shared" si="75"/>
        <v>0</v>
      </c>
      <c r="Y136" s="67">
        <f aca="true" t="shared" si="76" ref="Y136:BE136">Y138+Y140</f>
        <v>0</v>
      </c>
      <c r="Z136" s="67">
        <f t="shared" si="76"/>
        <v>0</v>
      </c>
      <c r="AA136" s="67">
        <f t="shared" si="76"/>
        <v>0</v>
      </c>
      <c r="AB136" s="67">
        <f t="shared" si="76"/>
        <v>0</v>
      </c>
      <c r="AC136" s="67">
        <f t="shared" si="76"/>
        <v>0</v>
      </c>
      <c r="AD136" s="67">
        <f t="shared" si="76"/>
        <v>0</v>
      </c>
      <c r="AE136" s="67">
        <f t="shared" si="76"/>
        <v>0</v>
      </c>
      <c r="AF136" s="67">
        <f t="shared" si="76"/>
        <v>0</v>
      </c>
      <c r="AG136" s="67">
        <f t="shared" si="76"/>
        <v>0</v>
      </c>
      <c r="AH136" s="67">
        <f t="shared" si="76"/>
        <v>0</v>
      </c>
      <c r="AI136" s="67">
        <f t="shared" si="76"/>
        <v>0</v>
      </c>
      <c r="AJ136" s="67">
        <f t="shared" si="76"/>
        <v>0</v>
      </c>
      <c r="AK136" s="67">
        <f t="shared" si="76"/>
        <v>0</v>
      </c>
      <c r="AL136" s="67">
        <f t="shared" si="76"/>
        <v>0</v>
      </c>
      <c r="AM136" s="67">
        <f t="shared" si="76"/>
        <v>0</v>
      </c>
      <c r="AN136" s="67">
        <f t="shared" si="76"/>
        <v>0</v>
      </c>
      <c r="AO136" s="67">
        <f t="shared" si="76"/>
        <v>0</v>
      </c>
      <c r="AP136" s="67">
        <f t="shared" si="76"/>
        <v>0</v>
      </c>
      <c r="AQ136" s="67">
        <f t="shared" si="76"/>
        <v>0</v>
      </c>
      <c r="AR136" s="67">
        <f t="shared" si="76"/>
        <v>0</v>
      </c>
      <c r="AS136" s="67">
        <f t="shared" si="76"/>
        <v>0</v>
      </c>
      <c r="AT136" s="67">
        <f t="shared" si="76"/>
        <v>0</v>
      </c>
      <c r="AU136" s="67">
        <f t="shared" si="76"/>
        <v>0</v>
      </c>
      <c r="AV136" s="67">
        <f t="shared" si="76"/>
        <v>0</v>
      </c>
      <c r="AW136" s="67">
        <f t="shared" si="76"/>
        <v>0</v>
      </c>
      <c r="AX136" s="67">
        <f t="shared" si="76"/>
        <v>0</v>
      </c>
      <c r="AY136" s="67">
        <f t="shared" si="76"/>
        <v>0</v>
      </c>
      <c r="AZ136" s="67">
        <f t="shared" si="76"/>
        <v>0</v>
      </c>
      <c r="BA136" s="67">
        <f t="shared" si="76"/>
        <v>0</v>
      </c>
      <c r="BB136" s="67">
        <f t="shared" si="76"/>
        <v>0</v>
      </c>
      <c r="BC136" s="67">
        <f t="shared" si="76"/>
        <v>0</v>
      </c>
      <c r="BD136" s="67">
        <f t="shared" si="76"/>
        <v>0</v>
      </c>
      <c r="BE136" s="67">
        <f t="shared" si="76"/>
        <v>0</v>
      </c>
      <c r="BF136" s="13">
        <f aca="true" t="shared" si="77" ref="BF136:BF147">SUM(E136:BE136)</f>
        <v>64</v>
      </c>
    </row>
    <row r="137" spans="1:58" ht="22.5" customHeight="1">
      <c r="A137" s="739"/>
      <c r="B137" s="737"/>
      <c r="C137" s="766"/>
      <c r="D137" s="12" t="s">
        <v>102</v>
      </c>
      <c r="E137" s="67">
        <f>E139+E141</f>
        <v>2</v>
      </c>
      <c r="F137" s="67">
        <f aca="true" t="shared" si="78" ref="F137:U137">F139+F141</f>
        <v>3</v>
      </c>
      <c r="G137" s="67">
        <f t="shared" si="78"/>
        <v>2</v>
      </c>
      <c r="H137" s="67">
        <f t="shared" si="78"/>
        <v>3</v>
      </c>
      <c r="I137" s="67">
        <f t="shared" si="78"/>
        <v>2</v>
      </c>
      <c r="J137" s="67">
        <f t="shared" si="78"/>
        <v>3</v>
      </c>
      <c r="K137" s="67">
        <f t="shared" si="78"/>
        <v>2</v>
      </c>
      <c r="L137" s="67">
        <f t="shared" si="78"/>
        <v>3</v>
      </c>
      <c r="M137" s="67">
        <f t="shared" si="78"/>
        <v>2</v>
      </c>
      <c r="N137" s="67">
        <f t="shared" si="78"/>
        <v>3</v>
      </c>
      <c r="O137" s="67">
        <f t="shared" si="78"/>
        <v>2</v>
      </c>
      <c r="P137" s="67">
        <f t="shared" si="78"/>
        <v>3</v>
      </c>
      <c r="Q137" s="67">
        <f t="shared" si="78"/>
        <v>2</v>
      </c>
      <c r="R137" s="67">
        <f t="shared" si="78"/>
        <v>3</v>
      </c>
      <c r="S137" s="67">
        <f t="shared" si="78"/>
        <v>2</v>
      </c>
      <c r="T137" s="67">
        <f t="shared" si="78"/>
        <v>3</v>
      </c>
      <c r="U137" s="67">
        <f t="shared" si="78"/>
        <v>0</v>
      </c>
      <c r="V137" s="67">
        <f t="shared" si="75"/>
        <v>0</v>
      </c>
      <c r="W137" s="67">
        <f t="shared" si="75"/>
        <v>0</v>
      </c>
      <c r="X137" s="67">
        <f t="shared" si="75"/>
        <v>0</v>
      </c>
      <c r="Y137" s="67">
        <f aca="true" t="shared" si="79" ref="Y137:BE137">Y139+Y141</f>
        <v>0</v>
      </c>
      <c r="Z137" s="67">
        <f t="shared" si="79"/>
        <v>0</v>
      </c>
      <c r="AA137" s="67">
        <f t="shared" si="79"/>
        <v>0</v>
      </c>
      <c r="AB137" s="67">
        <f t="shared" si="79"/>
        <v>0</v>
      </c>
      <c r="AC137" s="67">
        <f t="shared" si="79"/>
        <v>0</v>
      </c>
      <c r="AD137" s="67">
        <f t="shared" si="79"/>
        <v>0</v>
      </c>
      <c r="AE137" s="67">
        <f t="shared" si="79"/>
        <v>0</v>
      </c>
      <c r="AF137" s="67">
        <f t="shared" si="79"/>
        <v>0</v>
      </c>
      <c r="AG137" s="67">
        <f t="shared" si="79"/>
        <v>0</v>
      </c>
      <c r="AH137" s="67">
        <f t="shared" si="79"/>
        <v>0</v>
      </c>
      <c r="AI137" s="67">
        <f t="shared" si="79"/>
        <v>0</v>
      </c>
      <c r="AJ137" s="67">
        <f t="shared" si="79"/>
        <v>0</v>
      </c>
      <c r="AK137" s="67">
        <f t="shared" si="79"/>
        <v>0</v>
      </c>
      <c r="AL137" s="67">
        <f t="shared" si="79"/>
        <v>0</v>
      </c>
      <c r="AM137" s="67">
        <f t="shared" si="79"/>
        <v>0</v>
      </c>
      <c r="AN137" s="67">
        <f t="shared" si="79"/>
        <v>0</v>
      </c>
      <c r="AO137" s="67">
        <f t="shared" si="79"/>
        <v>0</v>
      </c>
      <c r="AP137" s="67">
        <f t="shared" si="79"/>
        <v>0</v>
      </c>
      <c r="AQ137" s="67">
        <f t="shared" si="79"/>
        <v>0</v>
      </c>
      <c r="AR137" s="67">
        <f t="shared" si="79"/>
        <v>0</v>
      </c>
      <c r="AS137" s="67">
        <f t="shared" si="79"/>
        <v>0</v>
      </c>
      <c r="AT137" s="67">
        <f t="shared" si="79"/>
        <v>0</v>
      </c>
      <c r="AU137" s="67">
        <f t="shared" si="79"/>
        <v>0</v>
      </c>
      <c r="AV137" s="67">
        <f t="shared" si="79"/>
        <v>0</v>
      </c>
      <c r="AW137" s="67">
        <f t="shared" si="79"/>
        <v>0</v>
      </c>
      <c r="AX137" s="67">
        <f t="shared" si="79"/>
        <v>0</v>
      </c>
      <c r="AY137" s="67">
        <f t="shared" si="79"/>
        <v>0</v>
      </c>
      <c r="AZ137" s="67">
        <f t="shared" si="79"/>
        <v>0</v>
      </c>
      <c r="BA137" s="67">
        <f t="shared" si="79"/>
        <v>0</v>
      </c>
      <c r="BB137" s="67">
        <f t="shared" si="79"/>
        <v>0</v>
      </c>
      <c r="BC137" s="67">
        <f t="shared" si="79"/>
        <v>0</v>
      </c>
      <c r="BD137" s="67">
        <f t="shared" si="79"/>
        <v>0</v>
      </c>
      <c r="BE137" s="67">
        <f t="shared" si="79"/>
        <v>0</v>
      </c>
      <c r="BF137" s="13">
        <f t="shared" si="77"/>
        <v>40</v>
      </c>
    </row>
    <row r="138" spans="1:58" ht="9.75" customHeight="1">
      <c r="A138" s="739"/>
      <c r="B138" s="714" t="s">
        <v>135</v>
      </c>
      <c r="C138" s="708" t="s">
        <v>24</v>
      </c>
      <c r="D138" s="57" t="s">
        <v>101</v>
      </c>
      <c r="E138" s="52">
        <v>2</v>
      </c>
      <c r="F138" s="52">
        <v>2</v>
      </c>
      <c r="G138" s="52">
        <v>2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2">
        <v>2</v>
      </c>
      <c r="Q138" s="52">
        <v>2</v>
      </c>
      <c r="R138" s="52">
        <v>2</v>
      </c>
      <c r="S138" s="52">
        <v>2</v>
      </c>
      <c r="T138" s="52">
        <v>2</v>
      </c>
      <c r="U138" s="52"/>
      <c r="V138" s="586">
        <v>0</v>
      </c>
      <c r="W138" s="586">
        <v>0</v>
      </c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7"/>
      <c r="AP138" s="57"/>
      <c r="AQ138" s="57"/>
      <c r="AR138" s="57"/>
      <c r="AS138" s="57"/>
      <c r="AT138" s="15"/>
      <c r="AU138" s="57"/>
      <c r="AV138" s="12">
        <v>0</v>
      </c>
      <c r="AW138" s="57">
        <v>0</v>
      </c>
      <c r="AX138" s="57"/>
      <c r="AY138" s="57"/>
      <c r="AZ138" s="57"/>
      <c r="BA138" s="57"/>
      <c r="BB138" s="57"/>
      <c r="BC138" s="57"/>
      <c r="BD138" s="57"/>
      <c r="BE138" s="57"/>
      <c r="BF138" s="14">
        <f t="shared" si="77"/>
        <v>32</v>
      </c>
    </row>
    <row r="139" spans="1:58" ht="9.75" customHeight="1">
      <c r="A139" s="739"/>
      <c r="B139" s="715"/>
      <c r="C139" s="709"/>
      <c r="D139" s="57" t="s">
        <v>102</v>
      </c>
      <c r="E139" s="82"/>
      <c r="F139" s="82">
        <v>1</v>
      </c>
      <c r="G139" s="82"/>
      <c r="H139" s="82">
        <v>1</v>
      </c>
      <c r="I139" s="82"/>
      <c r="J139" s="82">
        <v>1</v>
      </c>
      <c r="K139" s="82"/>
      <c r="L139" s="82">
        <v>1</v>
      </c>
      <c r="M139" s="82"/>
      <c r="N139" s="82">
        <v>1</v>
      </c>
      <c r="O139" s="82"/>
      <c r="P139" s="82">
        <v>1</v>
      </c>
      <c r="Q139" s="82"/>
      <c r="R139" s="82">
        <v>1</v>
      </c>
      <c r="S139" s="82"/>
      <c r="T139" s="82">
        <v>1</v>
      </c>
      <c r="U139" s="82"/>
      <c r="V139" s="586">
        <v>0</v>
      </c>
      <c r="W139" s="586">
        <v>0</v>
      </c>
      <c r="X139" s="52"/>
      <c r="Y139" s="82"/>
      <c r="Z139" s="52"/>
      <c r="AA139" s="52"/>
      <c r="AB139" s="82"/>
      <c r="AC139" s="52"/>
      <c r="AD139" s="52"/>
      <c r="AE139" s="82"/>
      <c r="AF139" s="52"/>
      <c r="AG139" s="52"/>
      <c r="AH139" s="82"/>
      <c r="AI139" s="52"/>
      <c r="AJ139" s="52"/>
      <c r="AK139" s="82"/>
      <c r="AL139" s="57"/>
      <c r="AM139" s="82"/>
      <c r="AN139" s="57"/>
      <c r="AO139" s="57"/>
      <c r="AP139" s="57"/>
      <c r="AQ139" s="56"/>
      <c r="AR139" s="56"/>
      <c r="AS139" s="56"/>
      <c r="AT139" s="56"/>
      <c r="AU139" s="57"/>
      <c r="AV139" s="12">
        <v>0</v>
      </c>
      <c r="AW139" s="57">
        <v>0</v>
      </c>
      <c r="AX139" s="57"/>
      <c r="AY139" s="57"/>
      <c r="AZ139" s="57"/>
      <c r="BA139" s="57"/>
      <c r="BB139" s="57"/>
      <c r="BC139" s="57"/>
      <c r="BD139" s="57"/>
      <c r="BE139" s="57"/>
      <c r="BF139" s="14">
        <f t="shared" si="77"/>
        <v>8</v>
      </c>
    </row>
    <row r="140" spans="1:58" ht="9.75" customHeight="1">
      <c r="A140" s="739"/>
      <c r="B140" s="714" t="s">
        <v>136</v>
      </c>
      <c r="C140" s="708" t="s">
        <v>33</v>
      </c>
      <c r="D140" s="57" t="s">
        <v>101</v>
      </c>
      <c r="E140" s="82">
        <v>2</v>
      </c>
      <c r="F140" s="82">
        <v>2</v>
      </c>
      <c r="G140" s="82">
        <v>2</v>
      </c>
      <c r="H140" s="82">
        <v>2</v>
      </c>
      <c r="I140" s="82">
        <v>2</v>
      </c>
      <c r="J140" s="82">
        <v>2</v>
      </c>
      <c r="K140" s="82">
        <v>2</v>
      </c>
      <c r="L140" s="82">
        <v>2</v>
      </c>
      <c r="M140" s="82">
        <v>2</v>
      </c>
      <c r="N140" s="82">
        <v>2</v>
      </c>
      <c r="O140" s="82">
        <v>2</v>
      </c>
      <c r="P140" s="82">
        <v>2</v>
      </c>
      <c r="Q140" s="82">
        <v>2</v>
      </c>
      <c r="R140" s="82">
        <v>2</v>
      </c>
      <c r="S140" s="82">
        <v>2</v>
      </c>
      <c r="T140" s="82">
        <v>2</v>
      </c>
      <c r="U140" s="82"/>
      <c r="V140" s="586">
        <v>0</v>
      </c>
      <c r="W140" s="586">
        <v>0</v>
      </c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7"/>
      <c r="AO140" s="57"/>
      <c r="AP140" s="57"/>
      <c r="AQ140" s="57"/>
      <c r="AR140" s="57"/>
      <c r="AS140" s="57"/>
      <c r="AT140" s="61"/>
      <c r="AU140" s="57"/>
      <c r="AV140" s="12">
        <v>0</v>
      </c>
      <c r="AW140" s="57">
        <v>0</v>
      </c>
      <c r="AX140" s="57"/>
      <c r="AY140" s="57"/>
      <c r="AZ140" s="57"/>
      <c r="BA140" s="57"/>
      <c r="BB140" s="57"/>
      <c r="BC140" s="57"/>
      <c r="BD140" s="57"/>
      <c r="BE140" s="57"/>
      <c r="BF140" s="14">
        <f t="shared" si="77"/>
        <v>32</v>
      </c>
    </row>
    <row r="141" spans="1:58" ht="9.75" customHeight="1">
      <c r="A141" s="739"/>
      <c r="B141" s="715"/>
      <c r="C141" s="709"/>
      <c r="D141" s="57" t="s">
        <v>102</v>
      </c>
      <c r="E141" s="82">
        <v>2</v>
      </c>
      <c r="F141" s="82">
        <v>2</v>
      </c>
      <c r="G141" s="82">
        <v>2</v>
      </c>
      <c r="H141" s="82">
        <v>2</v>
      </c>
      <c r="I141" s="82">
        <v>2</v>
      </c>
      <c r="J141" s="82">
        <v>2</v>
      </c>
      <c r="K141" s="82">
        <v>2</v>
      </c>
      <c r="L141" s="82">
        <v>2</v>
      </c>
      <c r="M141" s="82">
        <v>2</v>
      </c>
      <c r="N141" s="82">
        <v>2</v>
      </c>
      <c r="O141" s="82">
        <v>2</v>
      </c>
      <c r="P141" s="82">
        <v>2</v>
      </c>
      <c r="Q141" s="82">
        <v>2</v>
      </c>
      <c r="R141" s="82">
        <v>2</v>
      </c>
      <c r="S141" s="82">
        <v>2</v>
      </c>
      <c r="T141" s="82">
        <v>2</v>
      </c>
      <c r="U141" s="82"/>
      <c r="V141" s="586">
        <v>0</v>
      </c>
      <c r="W141" s="586">
        <v>0</v>
      </c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7"/>
      <c r="AO141" s="56"/>
      <c r="AP141" s="56"/>
      <c r="AQ141" s="56"/>
      <c r="AR141" s="14"/>
      <c r="AS141" s="56"/>
      <c r="AT141" s="15"/>
      <c r="AU141" s="57"/>
      <c r="AV141" s="12">
        <v>0</v>
      </c>
      <c r="AW141" s="57">
        <v>0</v>
      </c>
      <c r="AX141" s="57"/>
      <c r="AY141" s="57"/>
      <c r="AZ141" s="57"/>
      <c r="BA141" s="57"/>
      <c r="BB141" s="57"/>
      <c r="BC141" s="57"/>
      <c r="BD141" s="57"/>
      <c r="BE141" s="57"/>
      <c r="BF141" s="14">
        <f t="shared" si="77"/>
        <v>32</v>
      </c>
    </row>
    <row r="142" spans="1:58" ht="19.5">
      <c r="A142" s="739"/>
      <c r="B142" s="770" t="s">
        <v>37</v>
      </c>
      <c r="C142" s="63" t="s">
        <v>106</v>
      </c>
      <c r="D142" s="16" t="s">
        <v>101</v>
      </c>
      <c r="E142" s="85">
        <f>E144+E150</f>
        <v>32</v>
      </c>
      <c r="F142" s="85">
        <f aca="true" t="shared" si="80" ref="F142:BE142">F144+F150</f>
        <v>32</v>
      </c>
      <c r="G142" s="85">
        <f t="shared" si="80"/>
        <v>32</v>
      </c>
      <c r="H142" s="85">
        <f t="shared" si="80"/>
        <v>32</v>
      </c>
      <c r="I142" s="85">
        <f t="shared" si="80"/>
        <v>32</v>
      </c>
      <c r="J142" s="85">
        <f t="shared" si="80"/>
        <v>32</v>
      </c>
      <c r="K142" s="85">
        <f t="shared" si="80"/>
        <v>32</v>
      </c>
      <c r="L142" s="85">
        <f t="shared" si="80"/>
        <v>32</v>
      </c>
      <c r="M142" s="85">
        <f t="shared" si="80"/>
        <v>32</v>
      </c>
      <c r="N142" s="85">
        <f t="shared" si="80"/>
        <v>32</v>
      </c>
      <c r="O142" s="85">
        <f t="shared" si="80"/>
        <v>32</v>
      </c>
      <c r="P142" s="85">
        <f t="shared" si="80"/>
        <v>32</v>
      </c>
      <c r="Q142" s="85">
        <f t="shared" si="80"/>
        <v>32</v>
      </c>
      <c r="R142" s="85">
        <f t="shared" si="80"/>
        <v>32</v>
      </c>
      <c r="S142" s="85">
        <f t="shared" si="80"/>
        <v>26</v>
      </c>
      <c r="T142" s="85">
        <f t="shared" si="80"/>
        <v>26</v>
      </c>
      <c r="U142" s="85">
        <f t="shared" si="80"/>
        <v>30</v>
      </c>
      <c r="V142" s="85">
        <f t="shared" si="80"/>
        <v>0</v>
      </c>
      <c r="W142" s="85">
        <f t="shared" si="80"/>
        <v>0</v>
      </c>
      <c r="X142" s="85">
        <f t="shared" si="80"/>
        <v>36</v>
      </c>
      <c r="Y142" s="85">
        <f t="shared" si="80"/>
        <v>36</v>
      </c>
      <c r="Z142" s="85">
        <f t="shared" si="80"/>
        <v>36</v>
      </c>
      <c r="AA142" s="85">
        <f t="shared" si="80"/>
        <v>36</v>
      </c>
      <c r="AB142" s="85">
        <f t="shared" si="80"/>
        <v>36</v>
      </c>
      <c r="AC142" s="85">
        <f t="shared" si="80"/>
        <v>36</v>
      </c>
      <c r="AD142" s="85">
        <f t="shared" si="80"/>
        <v>36</v>
      </c>
      <c r="AE142" s="85">
        <f t="shared" si="80"/>
        <v>36</v>
      </c>
      <c r="AF142" s="85">
        <f t="shared" si="80"/>
        <v>36</v>
      </c>
      <c r="AG142" s="85">
        <f t="shared" si="80"/>
        <v>36</v>
      </c>
      <c r="AH142" s="85">
        <f t="shared" si="80"/>
        <v>36</v>
      </c>
      <c r="AI142" s="85">
        <f t="shared" si="80"/>
        <v>36</v>
      </c>
      <c r="AJ142" s="85">
        <f t="shared" si="80"/>
        <v>36</v>
      </c>
      <c r="AK142" s="85">
        <f t="shared" si="80"/>
        <v>18</v>
      </c>
      <c r="AL142" s="85">
        <f t="shared" si="80"/>
        <v>0</v>
      </c>
      <c r="AM142" s="85">
        <f t="shared" si="80"/>
        <v>0</v>
      </c>
      <c r="AN142" s="85">
        <f t="shared" si="80"/>
        <v>0</v>
      </c>
      <c r="AO142" s="85">
        <f t="shared" si="80"/>
        <v>0</v>
      </c>
      <c r="AP142" s="85">
        <f t="shared" si="80"/>
        <v>0</v>
      </c>
      <c r="AQ142" s="85">
        <f t="shared" si="80"/>
        <v>0</v>
      </c>
      <c r="AR142" s="85">
        <f t="shared" si="80"/>
        <v>0</v>
      </c>
      <c r="AS142" s="85">
        <f t="shared" si="80"/>
        <v>0</v>
      </c>
      <c r="AT142" s="85">
        <f t="shared" si="80"/>
        <v>0</v>
      </c>
      <c r="AU142" s="85">
        <f t="shared" si="80"/>
        <v>0</v>
      </c>
      <c r="AV142" s="85">
        <f t="shared" si="80"/>
        <v>0</v>
      </c>
      <c r="AW142" s="85">
        <f t="shared" si="80"/>
        <v>0</v>
      </c>
      <c r="AX142" s="85">
        <f t="shared" si="80"/>
        <v>0</v>
      </c>
      <c r="AY142" s="85">
        <f t="shared" si="80"/>
        <v>0</v>
      </c>
      <c r="AZ142" s="85">
        <f t="shared" si="80"/>
        <v>0</v>
      </c>
      <c r="BA142" s="85">
        <f t="shared" si="80"/>
        <v>0</v>
      </c>
      <c r="BB142" s="85">
        <f t="shared" si="80"/>
        <v>0</v>
      </c>
      <c r="BC142" s="85">
        <f t="shared" si="80"/>
        <v>0</v>
      </c>
      <c r="BD142" s="85">
        <f t="shared" si="80"/>
        <v>0</v>
      </c>
      <c r="BE142" s="85">
        <f t="shared" si="80"/>
        <v>0</v>
      </c>
      <c r="BF142" s="17">
        <f t="shared" si="77"/>
        <v>1016</v>
      </c>
    </row>
    <row r="143" spans="1:58" ht="9.75" customHeight="1">
      <c r="A143" s="739"/>
      <c r="B143" s="770"/>
      <c r="C143" s="609"/>
      <c r="D143" s="16" t="s">
        <v>102</v>
      </c>
      <c r="E143" s="85">
        <f>E145+E151</f>
        <v>7</v>
      </c>
      <c r="F143" s="85">
        <f aca="true" t="shared" si="81" ref="F143:BE143">F145+F151</f>
        <v>8</v>
      </c>
      <c r="G143" s="85">
        <f t="shared" si="81"/>
        <v>7</v>
      </c>
      <c r="H143" s="85">
        <f t="shared" si="81"/>
        <v>8</v>
      </c>
      <c r="I143" s="85">
        <f t="shared" si="81"/>
        <v>9</v>
      </c>
      <c r="J143" s="85">
        <f t="shared" si="81"/>
        <v>7</v>
      </c>
      <c r="K143" s="85">
        <f t="shared" si="81"/>
        <v>9</v>
      </c>
      <c r="L143" s="85">
        <f t="shared" si="81"/>
        <v>11</v>
      </c>
      <c r="M143" s="85">
        <f t="shared" si="81"/>
        <v>12</v>
      </c>
      <c r="N143" s="85">
        <f t="shared" si="81"/>
        <v>10</v>
      </c>
      <c r="O143" s="85">
        <f t="shared" si="81"/>
        <v>12</v>
      </c>
      <c r="P143" s="85">
        <f t="shared" si="81"/>
        <v>11</v>
      </c>
      <c r="Q143" s="85">
        <f t="shared" si="81"/>
        <v>9</v>
      </c>
      <c r="R143" s="85">
        <f t="shared" si="81"/>
        <v>10</v>
      </c>
      <c r="S143" s="85">
        <f t="shared" si="81"/>
        <v>12</v>
      </c>
      <c r="T143" s="85">
        <f t="shared" si="81"/>
        <v>11</v>
      </c>
      <c r="U143" s="85">
        <f t="shared" si="81"/>
        <v>5</v>
      </c>
      <c r="V143" s="85">
        <f t="shared" si="81"/>
        <v>0</v>
      </c>
      <c r="W143" s="85">
        <f t="shared" si="81"/>
        <v>0</v>
      </c>
      <c r="X143" s="85">
        <f t="shared" si="81"/>
        <v>0</v>
      </c>
      <c r="Y143" s="85">
        <f t="shared" si="81"/>
        <v>0</v>
      </c>
      <c r="Z143" s="85">
        <f t="shared" si="81"/>
        <v>0</v>
      </c>
      <c r="AA143" s="85">
        <f t="shared" si="81"/>
        <v>0</v>
      </c>
      <c r="AB143" s="85">
        <f t="shared" si="81"/>
        <v>0</v>
      </c>
      <c r="AC143" s="85">
        <f t="shared" si="81"/>
        <v>0</v>
      </c>
      <c r="AD143" s="85">
        <f t="shared" si="81"/>
        <v>0</v>
      </c>
      <c r="AE143" s="85">
        <f t="shared" si="81"/>
        <v>0</v>
      </c>
      <c r="AF143" s="85">
        <f t="shared" si="81"/>
        <v>0</v>
      </c>
      <c r="AG143" s="85">
        <f t="shared" si="81"/>
        <v>0</v>
      </c>
      <c r="AH143" s="85">
        <f t="shared" si="81"/>
        <v>0</v>
      </c>
      <c r="AI143" s="85">
        <f t="shared" si="81"/>
        <v>0</v>
      </c>
      <c r="AJ143" s="85">
        <f t="shared" si="81"/>
        <v>0</v>
      </c>
      <c r="AK143" s="85">
        <f t="shared" si="81"/>
        <v>0</v>
      </c>
      <c r="AL143" s="85">
        <f t="shared" si="81"/>
        <v>0</v>
      </c>
      <c r="AM143" s="85">
        <f t="shared" si="81"/>
        <v>0</v>
      </c>
      <c r="AN143" s="85">
        <f t="shared" si="81"/>
        <v>0</v>
      </c>
      <c r="AO143" s="85">
        <f t="shared" si="81"/>
        <v>0</v>
      </c>
      <c r="AP143" s="85">
        <f t="shared" si="81"/>
        <v>0</v>
      </c>
      <c r="AQ143" s="85">
        <f t="shared" si="81"/>
        <v>0</v>
      </c>
      <c r="AR143" s="85">
        <f t="shared" si="81"/>
        <v>0</v>
      </c>
      <c r="AS143" s="85">
        <f t="shared" si="81"/>
        <v>0</v>
      </c>
      <c r="AT143" s="85">
        <f t="shared" si="81"/>
        <v>0</v>
      </c>
      <c r="AU143" s="85">
        <f t="shared" si="81"/>
        <v>0</v>
      </c>
      <c r="AV143" s="85">
        <f t="shared" si="81"/>
        <v>0</v>
      </c>
      <c r="AW143" s="85">
        <f t="shared" si="81"/>
        <v>0</v>
      </c>
      <c r="AX143" s="85">
        <f t="shared" si="81"/>
        <v>0</v>
      </c>
      <c r="AY143" s="85">
        <f t="shared" si="81"/>
        <v>0</v>
      </c>
      <c r="AZ143" s="85">
        <f t="shared" si="81"/>
        <v>0</v>
      </c>
      <c r="BA143" s="85">
        <f t="shared" si="81"/>
        <v>0</v>
      </c>
      <c r="BB143" s="85">
        <f t="shared" si="81"/>
        <v>0</v>
      </c>
      <c r="BC143" s="85">
        <f t="shared" si="81"/>
        <v>0</v>
      </c>
      <c r="BD143" s="85">
        <f t="shared" si="81"/>
        <v>0</v>
      </c>
      <c r="BE143" s="85">
        <f t="shared" si="81"/>
        <v>0</v>
      </c>
      <c r="BF143" s="17">
        <f t="shared" si="77"/>
        <v>158</v>
      </c>
    </row>
    <row r="144" spans="1:58" ht="15" customHeight="1">
      <c r="A144" s="739"/>
      <c r="B144" s="765" t="s">
        <v>104</v>
      </c>
      <c r="C144" s="765" t="s">
        <v>105</v>
      </c>
      <c r="D144" s="16" t="s">
        <v>101</v>
      </c>
      <c r="E144" s="85">
        <f aca="true" t="shared" si="82" ref="E144:T144">E146+E148</f>
        <v>16</v>
      </c>
      <c r="F144" s="85">
        <f t="shared" si="82"/>
        <v>16</v>
      </c>
      <c r="G144" s="85">
        <f t="shared" si="82"/>
        <v>16</v>
      </c>
      <c r="H144" s="85">
        <f t="shared" si="82"/>
        <v>16</v>
      </c>
      <c r="I144" s="85">
        <f t="shared" si="82"/>
        <v>16</v>
      </c>
      <c r="J144" s="85">
        <f t="shared" si="82"/>
        <v>16</v>
      </c>
      <c r="K144" s="85">
        <f t="shared" si="82"/>
        <v>16</v>
      </c>
      <c r="L144" s="85">
        <f t="shared" si="82"/>
        <v>16</v>
      </c>
      <c r="M144" s="85">
        <f t="shared" si="82"/>
        <v>18</v>
      </c>
      <c r="N144" s="85">
        <f t="shared" si="82"/>
        <v>16</v>
      </c>
      <c r="O144" s="85">
        <f t="shared" si="82"/>
        <v>16</v>
      </c>
      <c r="P144" s="85">
        <f t="shared" si="82"/>
        <v>16</v>
      </c>
      <c r="Q144" s="85">
        <f t="shared" si="82"/>
        <v>18</v>
      </c>
      <c r="R144" s="85">
        <f t="shared" si="82"/>
        <v>16</v>
      </c>
      <c r="S144" s="85">
        <f t="shared" si="82"/>
        <v>16</v>
      </c>
      <c r="T144" s="85">
        <f t="shared" si="82"/>
        <v>16</v>
      </c>
      <c r="U144" s="85">
        <f aca="true" t="shared" si="83" ref="U144:BE144">U146</f>
        <v>0</v>
      </c>
      <c r="V144" s="85">
        <f t="shared" si="83"/>
        <v>0</v>
      </c>
      <c r="W144" s="85">
        <f t="shared" si="83"/>
        <v>0</v>
      </c>
      <c r="X144" s="85">
        <f t="shared" si="83"/>
        <v>0</v>
      </c>
      <c r="Y144" s="85">
        <f t="shared" si="83"/>
        <v>0</v>
      </c>
      <c r="Z144" s="85">
        <f t="shared" si="83"/>
        <v>0</v>
      </c>
      <c r="AA144" s="85">
        <f t="shared" si="83"/>
        <v>0</v>
      </c>
      <c r="AB144" s="85">
        <f t="shared" si="83"/>
        <v>0</v>
      </c>
      <c r="AC144" s="85">
        <f t="shared" si="83"/>
        <v>0</v>
      </c>
      <c r="AD144" s="85">
        <f t="shared" si="83"/>
        <v>0</v>
      </c>
      <c r="AE144" s="85">
        <f t="shared" si="83"/>
        <v>0</v>
      </c>
      <c r="AF144" s="85">
        <f t="shared" si="83"/>
        <v>0</v>
      </c>
      <c r="AG144" s="85">
        <f t="shared" si="83"/>
        <v>0</v>
      </c>
      <c r="AH144" s="85">
        <f t="shared" si="83"/>
        <v>0</v>
      </c>
      <c r="AI144" s="85">
        <f t="shared" si="83"/>
        <v>0</v>
      </c>
      <c r="AJ144" s="85">
        <f t="shared" si="83"/>
        <v>0</v>
      </c>
      <c r="AK144" s="85">
        <f t="shared" si="83"/>
        <v>0</v>
      </c>
      <c r="AL144" s="85">
        <f t="shared" si="83"/>
        <v>0</v>
      </c>
      <c r="AM144" s="85">
        <f t="shared" si="83"/>
        <v>0</v>
      </c>
      <c r="AN144" s="85">
        <f t="shared" si="83"/>
        <v>0</v>
      </c>
      <c r="AO144" s="85">
        <f t="shared" si="83"/>
        <v>0</v>
      </c>
      <c r="AP144" s="85">
        <f t="shared" si="83"/>
        <v>0</v>
      </c>
      <c r="AQ144" s="85">
        <f t="shared" si="83"/>
        <v>0</v>
      </c>
      <c r="AR144" s="85">
        <f t="shared" si="83"/>
        <v>0</v>
      </c>
      <c r="AS144" s="85">
        <f t="shared" si="83"/>
        <v>0</v>
      </c>
      <c r="AT144" s="85">
        <f t="shared" si="83"/>
        <v>0</v>
      </c>
      <c r="AU144" s="85">
        <f t="shared" si="83"/>
        <v>0</v>
      </c>
      <c r="AV144" s="85">
        <f t="shared" si="83"/>
        <v>0</v>
      </c>
      <c r="AW144" s="85">
        <f t="shared" si="83"/>
        <v>0</v>
      </c>
      <c r="AX144" s="85">
        <f t="shared" si="83"/>
        <v>0</v>
      </c>
      <c r="AY144" s="85">
        <f t="shared" si="83"/>
        <v>0</v>
      </c>
      <c r="AZ144" s="85">
        <f t="shared" si="83"/>
        <v>0</v>
      </c>
      <c r="BA144" s="85">
        <f t="shared" si="83"/>
        <v>0</v>
      </c>
      <c r="BB144" s="85">
        <f t="shared" si="83"/>
        <v>0</v>
      </c>
      <c r="BC144" s="85">
        <f t="shared" si="83"/>
        <v>0</v>
      </c>
      <c r="BD144" s="85">
        <f t="shared" si="83"/>
        <v>0</v>
      </c>
      <c r="BE144" s="85">
        <f t="shared" si="83"/>
        <v>0</v>
      </c>
      <c r="BF144" s="17">
        <f t="shared" si="77"/>
        <v>260</v>
      </c>
    </row>
    <row r="145" spans="1:58" ht="9.75" customHeight="1">
      <c r="A145" s="739"/>
      <c r="B145" s="766"/>
      <c r="C145" s="766"/>
      <c r="D145" s="16" t="s">
        <v>102</v>
      </c>
      <c r="E145" s="85">
        <f aca="true" t="shared" si="84" ref="E145:T145">E147+E149</f>
        <v>3</v>
      </c>
      <c r="F145" s="85">
        <f t="shared" si="84"/>
        <v>4</v>
      </c>
      <c r="G145" s="85">
        <f t="shared" si="84"/>
        <v>4</v>
      </c>
      <c r="H145" s="85">
        <f t="shared" si="84"/>
        <v>4</v>
      </c>
      <c r="I145" s="85">
        <f t="shared" si="84"/>
        <v>6</v>
      </c>
      <c r="J145" s="85">
        <f t="shared" si="84"/>
        <v>4</v>
      </c>
      <c r="K145" s="85">
        <f t="shared" si="84"/>
        <v>6</v>
      </c>
      <c r="L145" s="85">
        <f t="shared" si="84"/>
        <v>6</v>
      </c>
      <c r="M145" s="85">
        <f t="shared" si="84"/>
        <v>6</v>
      </c>
      <c r="N145" s="85">
        <f t="shared" si="84"/>
        <v>4</v>
      </c>
      <c r="O145" s="85">
        <f t="shared" si="84"/>
        <v>6</v>
      </c>
      <c r="P145" s="85">
        <f t="shared" si="84"/>
        <v>5</v>
      </c>
      <c r="Q145" s="85">
        <f t="shared" si="84"/>
        <v>6</v>
      </c>
      <c r="R145" s="85">
        <f t="shared" si="84"/>
        <v>4</v>
      </c>
      <c r="S145" s="85">
        <f t="shared" si="84"/>
        <v>6</v>
      </c>
      <c r="T145" s="85">
        <f t="shared" si="84"/>
        <v>6</v>
      </c>
      <c r="U145" s="85">
        <f aca="true" t="shared" si="85" ref="U145:BE145">U147</f>
        <v>0</v>
      </c>
      <c r="V145" s="85">
        <f t="shared" si="85"/>
        <v>0</v>
      </c>
      <c r="W145" s="85">
        <f t="shared" si="85"/>
        <v>0</v>
      </c>
      <c r="X145" s="85">
        <f t="shared" si="85"/>
        <v>0</v>
      </c>
      <c r="Y145" s="85">
        <f t="shared" si="85"/>
        <v>0</v>
      </c>
      <c r="Z145" s="85">
        <f t="shared" si="85"/>
        <v>0</v>
      </c>
      <c r="AA145" s="85">
        <f t="shared" si="85"/>
        <v>0</v>
      </c>
      <c r="AB145" s="85">
        <f t="shared" si="85"/>
        <v>0</v>
      </c>
      <c r="AC145" s="85">
        <f t="shared" si="85"/>
        <v>0</v>
      </c>
      <c r="AD145" s="85">
        <f t="shared" si="85"/>
        <v>0</v>
      </c>
      <c r="AE145" s="85">
        <f t="shared" si="85"/>
        <v>0</v>
      </c>
      <c r="AF145" s="85">
        <f t="shared" si="85"/>
        <v>0</v>
      </c>
      <c r="AG145" s="85">
        <f t="shared" si="85"/>
        <v>0</v>
      </c>
      <c r="AH145" s="85">
        <f t="shared" si="85"/>
        <v>0</v>
      </c>
      <c r="AI145" s="85">
        <f t="shared" si="85"/>
        <v>0</v>
      </c>
      <c r="AJ145" s="85">
        <f t="shared" si="85"/>
        <v>0</v>
      </c>
      <c r="AK145" s="85">
        <f t="shared" si="85"/>
        <v>0</v>
      </c>
      <c r="AL145" s="85">
        <f t="shared" si="85"/>
        <v>0</v>
      </c>
      <c r="AM145" s="85">
        <f t="shared" si="85"/>
        <v>0</v>
      </c>
      <c r="AN145" s="85">
        <f t="shared" si="85"/>
        <v>0</v>
      </c>
      <c r="AO145" s="85">
        <f t="shared" si="85"/>
        <v>0</v>
      </c>
      <c r="AP145" s="85">
        <f t="shared" si="85"/>
        <v>0</v>
      </c>
      <c r="AQ145" s="85">
        <f t="shared" si="85"/>
        <v>0</v>
      </c>
      <c r="AR145" s="85">
        <f t="shared" si="85"/>
        <v>0</v>
      </c>
      <c r="AS145" s="85">
        <f t="shared" si="85"/>
        <v>0</v>
      </c>
      <c r="AT145" s="85">
        <f t="shared" si="85"/>
        <v>0</v>
      </c>
      <c r="AU145" s="85">
        <f t="shared" si="85"/>
        <v>0</v>
      </c>
      <c r="AV145" s="85">
        <f t="shared" si="85"/>
        <v>0</v>
      </c>
      <c r="AW145" s="85">
        <f t="shared" si="85"/>
        <v>0</v>
      </c>
      <c r="AX145" s="85">
        <f t="shared" si="85"/>
        <v>0</v>
      </c>
      <c r="AY145" s="85">
        <f t="shared" si="85"/>
        <v>0</v>
      </c>
      <c r="AZ145" s="85">
        <f t="shared" si="85"/>
        <v>0</v>
      </c>
      <c r="BA145" s="85">
        <f t="shared" si="85"/>
        <v>0</v>
      </c>
      <c r="BB145" s="85">
        <f t="shared" si="85"/>
        <v>0</v>
      </c>
      <c r="BC145" s="85">
        <f t="shared" si="85"/>
        <v>0</v>
      </c>
      <c r="BD145" s="85">
        <f t="shared" si="85"/>
        <v>0</v>
      </c>
      <c r="BE145" s="85">
        <f t="shared" si="85"/>
        <v>0</v>
      </c>
      <c r="BF145" s="17">
        <f t="shared" si="77"/>
        <v>80</v>
      </c>
    </row>
    <row r="146" spans="1:58" ht="16.5">
      <c r="A146" s="739"/>
      <c r="B146" s="788" t="s">
        <v>143</v>
      </c>
      <c r="C146" s="786" t="s">
        <v>298</v>
      </c>
      <c r="D146" s="61" t="s">
        <v>101</v>
      </c>
      <c r="E146" s="83">
        <v>14</v>
      </c>
      <c r="F146" s="83">
        <v>12</v>
      </c>
      <c r="G146" s="83">
        <v>12</v>
      </c>
      <c r="H146" s="83">
        <v>12</v>
      </c>
      <c r="I146" s="83">
        <v>14</v>
      </c>
      <c r="J146" s="83">
        <v>12</v>
      </c>
      <c r="K146" s="83">
        <v>12</v>
      </c>
      <c r="L146" s="83">
        <v>12</v>
      </c>
      <c r="M146" s="83">
        <v>14</v>
      </c>
      <c r="N146" s="83">
        <v>12</v>
      </c>
      <c r="O146" s="83">
        <v>12</v>
      </c>
      <c r="P146" s="83">
        <v>12</v>
      </c>
      <c r="Q146" s="83">
        <v>14</v>
      </c>
      <c r="R146" s="83">
        <v>12</v>
      </c>
      <c r="S146" s="83">
        <v>12</v>
      </c>
      <c r="T146" s="83">
        <v>12</v>
      </c>
      <c r="U146" s="83"/>
      <c r="V146" s="586">
        <v>0</v>
      </c>
      <c r="W146" s="586">
        <v>0</v>
      </c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2"/>
      <c r="AO146" s="82"/>
      <c r="AP146" s="82"/>
      <c r="AQ146" s="82"/>
      <c r="AR146" s="91"/>
      <c r="AS146" s="82"/>
      <c r="AT146" s="83"/>
      <c r="AU146" s="52"/>
      <c r="AV146" s="586">
        <v>0</v>
      </c>
      <c r="AW146" s="57"/>
      <c r="AX146" s="57"/>
      <c r="AY146" s="57"/>
      <c r="AZ146" s="57"/>
      <c r="BA146" s="57"/>
      <c r="BB146" s="57"/>
      <c r="BC146" s="57"/>
      <c r="BD146" s="57"/>
      <c r="BE146" s="57"/>
      <c r="BF146" s="22">
        <f t="shared" si="77"/>
        <v>200</v>
      </c>
    </row>
    <row r="147" spans="1:58" ht="18.75" customHeight="1">
      <c r="A147" s="739"/>
      <c r="B147" s="789"/>
      <c r="C147" s="787"/>
      <c r="D147" s="61" t="s">
        <v>102</v>
      </c>
      <c r="E147" s="83">
        <v>2</v>
      </c>
      <c r="F147" s="83">
        <v>2</v>
      </c>
      <c r="G147" s="83">
        <v>2</v>
      </c>
      <c r="H147" s="83">
        <v>2</v>
      </c>
      <c r="I147" s="83">
        <v>4</v>
      </c>
      <c r="J147" s="83">
        <v>2</v>
      </c>
      <c r="K147" s="83">
        <v>4</v>
      </c>
      <c r="L147" s="83">
        <v>4</v>
      </c>
      <c r="M147" s="83">
        <v>4</v>
      </c>
      <c r="N147" s="83">
        <v>2</v>
      </c>
      <c r="O147" s="83">
        <v>4</v>
      </c>
      <c r="P147" s="83">
        <v>4</v>
      </c>
      <c r="Q147" s="83">
        <v>4</v>
      </c>
      <c r="R147" s="83">
        <v>2</v>
      </c>
      <c r="S147" s="83">
        <v>4</v>
      </c>
      <c r="T147" s="83">
        <v>4</v>
      </c>
      <c r="U147" s="83"/>
      <c r="V147" s="586">
        <v>0</v>
      </c>
      <c r="W147" s="586">
        <v>0</v>
      </c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3"/>
      <c r="AO147" s="83"/>
      <c r="AP147" s="83"/>
      <c r="AQ147" s="83"/>
      <c r="AR147" s="92"/>
      <c r="AS147" s="83"/>
      <c r="AT147" s="83"/>
      <c r="AU147" s="52"/>
      <c r="AV147" s="586">
        <v>0</v>
      </c>
      <c r="AW147" s="57"/>
      <c r="AX147" s="57"/>
      <c r="AY147" s="57"/>
      <c r="AZ147" s="57"/>
      <c r="BA147" s="57"/>
      <c r="BB147" s="57"/>
      <c r="BC147" s="57"/>
      <c r="BD147" s="57"/>
      <c r="BE147" s="57"/>
      <c r="BF147" s="22">
        <f t="shared" si="77"/>
        <v>50</v>
      </c>
    </row>
    <row r="148" spans="1:58" ht="15" customHeight="1">
      <c r="A148" s="739"/>
      <c r="B148" s="788" t="s">
        <v>208</v>
      </c>
      <c r="C148" s="786" t="s">
        <v>339</v>
      </c>
      <c r="D148" s="61" t="s">
        <v>101</v>
      </c>
      <c r="E148" s="83">
        <v>2</v>
      </c>
      <c r="F148" s="83">
        <v>4</v>
      </c>
      <c r="G148" s="83">
        <v>4</v>
      </c>
      <c r="H148" s="83">
        <v>4</v>
      </c>
      <c r="I148" s="83">
        <v>2</v>
      </c>
      <c r="J148" s="83">
        <v>4</v>
      </c>
      <c r="K148" s="83">
        <v>4</v>
      </c>
      <c r="L148" s="83">
        <v>4</v>
      </c>
      <c r="M148" s="83">
        <v>4</v>
      </c>
      <c r="N148" s="83">
        <v>4</v>
      </c>
      <c r="O148" s="83">
        <v>4</v>
      </c>
      <c r="P148" s="83">
        <v>4</v>
      </c>
      <c r="Q148" s="83">
        <v>4</v>
      </c>
      <c r="R148" s="83">
        <v>4</v>
      </c>
      <c r="S148" s="83">
        <v>4</v>
      </c>
      <c r="T148" s="83">
        <v>4</v>
      </c>
      <c r="U148" s="83"/>
      <c r="V148" s="586">
        <v>0</v>
      </c>
      <c r="W148" s="586">
        <v>0</v>
      </c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3"/>
      <c r="AO148" s="83"/>
      <c r="AP148" s="83"/>
      <c r="AQ148" s="83"/>
      <c r="AR148" s="92"/>
      <c r="AS148" s="83"/>
      <c r="AT148" s="83"/>
      <c r="AU148" s="52"/>
      <c r="AV148" s="586">
        <v>0</v>
      </c>
      <c r="AW148" s="57"/>
      <c r="AX148" s="57"/>
      <c r="AY148" s="57"/>
      <c r="AZ148" s="57"/>
      <c r="BA148" s="57"/>
      <c r="BB148" s="57"/>
      <c r="BC148" s="57"/>
      <c r="BD148" s="57"/>
      <c r="BE148" s="57"/>
      <c r="BF148" s="92">
        <f>SUM(E148:BE148)</f>
        <v>60</v>
      </c>
    </row>
    <row r="149" spans="1:58" ht="15.75" customHeight="1">
      <c r="A149" s="739"/>
      <c r="B149" s="789"/>
      <c r="C149" s="787"/>
      <c r="D149" s="61" t="s">
        <v>102</v>
      </c>
      <c r="E149" s="83">
        <v>1</v>
      </c>
      <c r="F149" s="83">
        <v>2</v>
      </c>
      <c r="G149" s="83">
        <v>2</v>
      </c>
      <c r="H149" s="83">
        <v>2</v>
      </c>
      <c r="I149" s="83">
        <v>2</v>
      </c>
      <c r="J149" s="83">
        <v>2</v>
      </c>
      <c r="K149" s="83">
        <v>2</v>
      </c>
      <c r="L149" s="83">
        <v>2</v>
      </c>
      <c r="M149" s="83">
        <v>2</v>
      </c>
      <c r="N149" s="83">
        <v>2</v>
      </c>
      <c r="O149" s="83">
        <v>2</v>
      </c>
      <c r="P149" s="83">
        <v>1</v>
      </c>
      <c r="Q149" s="83">
        <v>2</v>
      </c>
      <c r="R149" s="83">
        <v>2</v>
      </c>
      <c r="S149" s="83">
        <v>2</v>
      </c>
      <c r="T149" s="83">
        <v>2</v>
      </c>
      <c r="U149" s="83"/>
      <c r="V149" s="586">
        <v>0</v>
      </c>
      <c r="W149" s="586">
        <v>0</v>
      </c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3"/>
      <c r="AO149" s="83"/>
      <c r="AP149" s="83"/>
      <c r="AQ149" s="83"/>
      <c r="AR149" s="92"/>
      <c r="AS149" s="83"/>
      <c r="AT149" s="83"/>
      <c r="AU149" s="52"/>
      <c r="AV149" s="586">
        <v>0</v>
      </c>
      <c r="AW149" s="57"/>
      <c r="AX149" s="57"/>
      <c r="AY149" s="57"/>
      <c r="AZ149" s="57"/>
      <c r="BA149" s="57"/>
      <c r="BB149" s="57"/>
      <c r="BC149" s="57"/>
      <c r="BD149" s="57"/>
      <c r="BE149" s="57"/>
      <c r="BF149" s="92">
        <f>SUM(E149:BE149)</f>
        <v>30</v>
      </c>
    </row>
    <row r="150" spans="1:58" ht="9.75" customHeight="1">
      <c r="A150" s="739"/>
      <c r="B150" s="737" t="s">
        <v>107</v>
      </c>
      <c r="C150" s="765" t="s">
        <v>39</v>
      </c>
      <c r="D150" s="12" t="s">
        <v>101</v>
      </c>
      <c r="E150" s="67">
        <f aca="true" t="shared" si="86" ref="E150:X150">E158</f>
        <v>16</v>
      </c>
      <c r="F150" s="67">
        <f t="shared" si="86"/>
        <v>16</v>
      </c>
      <c r="G150" s="67">
        <f t="shared" si="86"/>
        <v>16</v>
      </c>
      <c r="H150" s="67">
        <f t="shared" si="86"/>
        <v>16</v>
      </c>
      <c r="I150" s="67">
        <f t="shared" si="86"/>
        <v>16</v>
      </c>
      <c r="J150" s="67">
        <f t="shared" si="86"/>
        <v>16</v>
      </c>
      <c r="K150" s="67">
        <f t="shared" si="86"/>
        <v>16</v>
      </c>
      <c r="L150" s="67">
        <f t="shared" si="86"/>
        <v>16</v>
      </c>
      <c r="M150" s="67">
        <f t="shared" si="86"/>
        <v>14</v>
      </c>
      <c r="N150" s="67">
        <f t="shared" si="86"/>
        <v>16</v>
      </c>
      <c r="O150" s="67">
        <f t="shared" si="86"/>
        <v>16</v>
      </c>
      <c r="P150" s="67">
        <f t="shared" si="86"/>
        <v>16</v>
      </c>
      <c r="Q150" s="67">
        <f t="shared" si="86"/>
        <v>14</v>
      </c>
      <c r="R150" s="67">
        <f t="shared" si="86"/>
        <v>16</v>
      </c>
      <c r="S150" s="67">
        <f t="shared" si="86"/>
        <v>10</v>
      </c>
      <c r="T150" s="67">
        <f t="shared" si="86"/>
        <v>10</v>
      </c>
      <c r="U150" s="67">
        <f t="shared" si="86"/>
        <v>30</v>
      </c>
      <c r="V150" s="67">
        <f t="shared" si="86"/>
        <v>0</v>
      </c>
      <c r="W150" s="67">
        <f t="shared" si="86"/>
        <v>0</v>
      </c>
      <c r="X150" s="67">
        <f t="shared" si="86"/>
        <v>36</v>
      </c>
      <c r="Y150" s="67">
        <f>Y158+Y152</f>
        <v>36</v>
      </c>
      <c r="Z150" s="67">
        <f aca="true" t="shared" si="87" ref="Z150:AG150">Z158+Z154</f>
        <v>36</v>
      </c>
      <c r="AA150" s="67">
        <f t="shared" si="87"/>
        <v>36</v>
      </c>
      <c r="AB150" s="67">
        <f t="shared" si="87"/>
        <v>36</v>
      </c>
      <c r="AC150" s="67">
        <f t="shared" si="87"/>
        <v>36</v>
      </c>
      <c r="AD150" s="67">
        <f t="shared" si="87"/>
        <v>36</v>
      </c>
      <c r="AE150" s="67">
        <f t="shared" si="87"/>
        <v>36</v>
      </c>
      <c r="AF150" s="67">
        <f t="shared" si="87"/>
        <v>36</v>
      </c>
      <c r="AG150" s="67">
        <f t="shared" si="87"/>
        <v>36</v>
      </c>
      <c r="AH150" s="67">
        <f>AH158+AH155+AH152</f>
        <v>36</v>
      </c>
      <c r="AI150" s="67">
        <f>AI158+AI155</f>
        <v>36</v>
      </c>
      <c r="AJ150" s="67">
        <f aca="true" t="shared" si="88" ref="AJ150:BE150">AJ158</f>
        <v>36</v>
      </c>
      <c r="AK150" s="67">
        <f t="shared" si="88"/>
        <v>18</v>
      </c>
      <c r="AL150" s="67">
        <f t="shared" si="88"/>
        <v>0</v>
      </c>
      <c r="AM150" s="67">
        <f t="shared" si="88"/>
        <v>0</v>
      </c>
      <c r="AN150" s="67">
        <f t="shared" si="88"/>
        <v>0</v>
      </c>
      <c r="AO150" s="67">
        <f t="shared" si="88"/>
        <v>0</v>
      </c>
      <c r="AP150" s="67">
        <f t="shared" si="88"/>
        <v>0</v>
      </c>
      <c r="AQ150" s="67">
        <f t="shared" si="88"/>
        <v>0</v>
      </c>
      <c r="AR150" s="67">
        <f t="shared" si="88"/>
        <v>0</v>
      </c>
      <c r="AS150" s="67">
        <f t="shared" si="88"/>
        <v>0</v>
      </c>
      <c r="AT150" s="67">
        <f t="shared" si="88"/>
        <v>0</v>
      </c>
      <c r="AU150" s="67">
        <f t="shared" si="88"/>
        <v>0</v>
      </c>
      <c r="AV150" s="67">
        <f t="shared" si="88"/>
        <v>0</v>
      </c>
      <c r="AW150" s="67">
        <f t="shared" si="88"/>
        <v>0</v>
      </c>
      <c r="AX150" s="67">
        <f t="shared" si="88"/>
        <v>0</v>
      </c>
      <c r="AY150" s="67">
        <f t="shared" si="88"/>
        <v>0</v>
      </c>
      <c r="AZ150" s="67">
        <f t="shared" si="88"/>
        <v>0</v>
      </c>
      <c r="BA150" s="67">
        <f t="shared" si="88"/>
        <v>0</v>
      </c>
      <c r="BB150" s="67">
        <f t="shared" si="88"/>
        <v>0</v>
      </c>
      <c r="BC150" s="67">
        <f t="shared" si="88"/>
        <v>0</v>
      </c>
      <c r="BD150" s="67">
        <f t="shared" si="88"/>
        <v>0</v>
      </c>
      <c r="BE150" s="67">
        <f t="shared" si="88"/>
        <v>0</v>
      </c>
      <c r="BF150" s="17">
        <f>SUM(E150:BE150)</f>
        <v>756</v>
      </c>
    </row>
    <row r="151" spans="1:58" ht="9.75" customHeight="1">
      <c r="A151" s="739"/>
      <c r="B151" s="737"/>
      <c r="C151" s="766"/>
      <c r="D151" s="12" t="s">
        <v>102</v>
      </c>
      <c r="E151" s="67">
        <f aca="true" t="shared" si="89" ref="E151:X151">E159</f>
        <v>4</v>
      </c>
      <c r="F151" s="67">
        <f t="shared" si="89"/>
        <v>4</v>
      </c>
      <c r="G151" s="67">
        <f t="shared" si="89"/>
        <v>3</v>
      </c>
      <c r="H151" s="67">
        <f t="shared" si="89"/>
        <v>4</v>
      </c>
      <c r="I151" s="67">
        <f t="shared" si="89"/>
        <v>3</v>
      </c>
      <c r="J151" s="67">
        <f t="shared" si="89"/>
        <v>3</v>
      </c>
      <c r="K151" s="67">
        <f t="shared" si="89"/>
        <v>3</v>
      </c>
      <c r="L151" s="67">
        <f t="shared" si="89"/>
        <v>5</v>
      </c>
      <c r="M151" s="67">
        <f t="shared" si="89"/>
        <v>6</v>
      </c>
      <c r="N151" s="67">
        <f t="shared" si="89"/>
        <v>6</v>
      </c>
      <c r="O151" s="67">
        <f t="shared" si="89"/>
        <v>6</v>
      </c>
      <c r="P151" s="67">
        <f t="shared" si="89"/>
        <v>6</v>
      </c>
      <c r="Q151" s="67">
        <f t="shared" si="89"/>
        <v>3</v>
      </c>
      <c r="R151" s="67">
        <f t="shared" si="89"/>
        <v>6</v>
      </c>
      <c r="S151" s="67">
        <f t="shared" si="89"/>
        <v>6</v>
      </c>
      <c r="T151" s="67">
        <f t="shared" si="89"/>
        <v>5</v>
      </c>
      <c r="U151" s="67">
        <f t="shared" si="89"/>
        <v>5</v>
      </c>
      <c r="V151" s="67">
        <f t="shared" si="89"/>
        <v>0</v>
      </c>
      <c r="W151" s="67">
        <f t="shared" si="89"/>
        <v>0</v>
      </c>
      <c r="X151" s="67">
        <f t="shared" si="89"/>
        <v>0</v>
      </c>
      <c r="Y151" s="67">
        <f aca="true" t="shared" si="90" ref="Y151:AI151">Y159</f>
        <v>0</v>
      </c>
      <c r="Z151" s="67">
        <f t="shared" si="90"/>
        <v>0</v>
      </c>
      <c r="AA151" s="67">
        <f t="shared" si="90"/>
        <v>0</v>
      </c>
      <c r="AB151" s="67">
        <f t="shared" si="90"/>
        <v>0</v>
      </c>
      <c r="AC151" s="67">
        <f t="shared" si="90"/>
        <v>0</v>
      </c>
      <c r="AD151" s="67">
        <f t="shared" si="90"/>
        <v>0</v>
      </c>
      <c r="AE151" s="67">
        <f t="shared" si="90"/>
        <v>0</v>
      </c>
      <c r="AF151" s="67">
        <f t="shared" si="90"/>
        <v>0</v>
      </c>
      <c r="AG151" s="67">
        <f t="shared" si="90"/>
        <v>0</v>
      </c>
      <c r="AH151" s="67">
        <f t="shared" si="90"/>
        <v>0</v>
      </c>
      <c r="AI151" s="67">
        <f t="shared" si="90"/>
        <v>0</v>
      </c>
      <c r="AJ151" s="67">
        <f aca="true" t="shared" si="91" ref="AJ151:BE151">AJ159</f>
        <v>0</v>
      </c>
      <c r="AK151" s="67">
        <f t="shared" si="91"/>
        <v>0</v>
      </c>
      <c r="AL151" s="67">
        <f t="shared" si="91"/>
        <v>0</v>
      </c>
      <c r="AM151" s="67">
        <f t="shared" si="91"/>
        <v>0</v>
      </c>
      <c r="AN151" s="67">
        <f t="shared" si="91"/>
        <v>0</v>
      </c>
      <c r="AO151" s="67">
        <f t="shared" si="91"/>
        <v>0</v>
      </c>
      <c r="AP151" s="67">
        <f t="shared" si="91"/>
        <v>0</v>
      </c>
      <c r="AQ151" s="67">
        <f t="shared" si="91"/>
        <v>0</v>
      </c>
      <c r="AR151" s="67">
        <f t="shared" si="91"/>
        <v>0</v>
      </c>
      <c r="AS151" s="67">
        <f t="shared" si="91"/>
        <v>0</v>
      </c>
      <c r="AT151" s="67">
        <f t="shared" si="91"/>
        <v>0</v>
      </c>
      <c r="AU151" s="67">
        <f t="shared" si="91"/>
        <v>0</v>
      </c>
      <c r="AV151" s="67">
        <f t="shared" si="91"/>
        <v>0</v>
      </c>
      <c r="AW151" s="67">
        <f t="shared" si="91"/>
        <v>0</v>
      </c>
      <c r="AX151" s="67">
        <f t="shared" si="91"/>
        <v>0</v>
      </c>
      <c r="AY151" s="67">
        <f t="shared" si="91"/>
        <v>0</v>
      </c>
      <c r="AZ151" s="67">
        <f t="shared" si="91"/>
        <v>0</v>
      </c>
      <c r="BA151" s="67">
        <f t="shared" si="91"/>
        <v>0</v>
      </c>
      <c r="BB151" s="67">
        <f t="shared" si="91"/>
        <v>0</v>
      </c>
      <c r="BC151" s="67">
        <f t="shared" si="91"/>
        <v>0</v>
      </c>
      <c r="BD151" s="67">
        <f t="shared" si="91"/>
        <v>0</v>
      </c>
      <c r="BE151" s="67">
        <f t="shared" si="91"/>
        <v>0</v>
      </c>
      <c r="BF151" s="17">
        <f>SUM(E151:BE151)</f>
        <v>78</v>
      </c>
    </row>
    <row r="152" spans="1:58" ht="19.5" customHeight="1">
      <c r="A152" s="739"/>
      <c r="B152" s="765" t="s">
        <v>40</v>
      </c>
      <c r="C152" s="781" t="s">
        <v>300</v>
      </c>
      <c r="D152" s="12" t="s">
        <v>101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>
        <f>V160+V166</f>
        <v>0</v>
      </c>
      <c r="W152" s="67">
        <f>W160+W166</f>
        <v>0</v>
      </c>
      <c r="X152" s="67"/>
      <c r="Y152" s="67">
        <f aca="true" t="shared" si="92" ref="Y152:AG152">Y154</f>
        <v>18</v>
      </c>
      <c r="Z152" s="67">
        <f t="shared" si="92"/>
        <v>36</v>
      </c>
      <c r="AA152" s="67">
        <f t="shared" si="92"/>
        <v>36</v>
      </c>
      <c r="AB152" s="67">
        <f t="shared" si="92"/>
        <v>36</v>
      </c>
      <c r="AC152" s="67">
        <f t="shared" si="92"/>
        <v>36</v>
      </c>
      <c r="AD152" s="67">
        <f t="shared" si="92"/>
        <v>36</v>
      </c>
      <c r="AE152" s="67">
        <f t="shared" si="92"/>
        <v>36</v>
      </c>
      <c r="AF152" s="67">
        <f t="shared" si="92"/>
        <v>36</v>
      </c>
      <c r="AG152" s="67">
        <f t="shared" si="92"/>
        <v>36</v>
      </c>
      <c r="AH152" s="67">
        <f>AH155</f>
        <v>18</v>
      </c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>
        <v>0</v>
      </c>
      <c r="AW152" s="67"/>
      <c r="AX152" s="67"/>
      <c r="AY152" s="67"/>
      <c r="AZ152" s="67"/>
      <c r="BA152" s="67"/>
      <c r="BB152" s="67"/>
      <c r="BC152" s="67"/>
      <c r="BD152" s="67"/>
      <c r="BE152" s="67"/>
      <c r="BF152" s="85">
        <f>SUM(Y152:BE152)</f>
        <v>324</v>
      </c>
    </row>
    <row r="153" spans="1:58" ht="19.5" customHeight="1">
      <c r="A153" s="739"/>
      <c r="B153" s="766"/>
      <c r="C153" s="782"/>
      <c r="D153" s="12" t="s">
        <v>102</v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>
        <f>V161+V167</f>
        <v>0</v>
      </c>
      <c r="W153" s="67">
        <f>W161+W167</f>
        <v>0</v>
      </c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>
        <v>0</v>
      </c>
      <c r="AW153" s="67"/>
      <c r="AX153" s="67"/>
      <c r="AY153" s="67"/>
      <c r="AZ153" s="67"/>
      <c r="BA153" s="67"/>
      <c r="BB153" s="67"/>
      <c r="BC153" s="67"/>
      <c r="BD153" s="67"/>
      <c r="BE153" s="67"/>
      <c r="BF153" s="17"/>
    </row>
    <row r="154" spans="1:59" s="9" customFormat="1" ht="19.5" customHeight="1">
      <c r="A154" s="739"/>
      <c r="B154" s="576" t="s">
        <v>43</v>
      </c>
      <c r="C154" s="577" t="s">
        <v>3</v>
      </c>
      <c r="D154" s="61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67">
        <v>0</v>
      </c>
      <c r="W154" s="67">
        <v>0</v>
      </c>
      <c r="X154" s="93"/>
      <c r="Y154" s="93">
        <v>18</v>
      </c>
      <c r="Z154" s="93">
        <v>36</v>
      </c>
      <c r="AA154" s="93">
        <v>36</v>
      </c>
      <c r="AB154" s="93">
        <v>36</v>
      </c>
      <c r="AC154" s="93">
        <v>36</v>
      </c>
      <c r="AD154" s="93">
        <v>36</v>
      </c>
      <c r="AE154" s="93">
        <v>36</v>
      </c>
      <c r="AF154" s="93">
        <v>36</v>
      </c>
      <c r="AG154" s="93">
        <v>36</v>
      </c>
      <c r="AH154" s="93">
        <v>18</v>
      </c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67">
        <v>0</v>
      </c>
      <c r="AW154" s="93"/>
      <c r="AX154" s="93"/>
      <c r="AY154" s="93"/>
      <c r="AZ154" s="93"/>
      <c r="BA154" s="93"/>
      <c r="BB154" s="93"/>
      <c r="BC154" s="93"/>
      <c r="BD154" s="93"/>
      <c r="BE154" s="93"/>
      <c r="BF154" s="83">
        <f>SUM(Y154:BE154)</f>
        <v>324</v>
      </c>
      <c r="BG154" s="1"/>
    </row>
    <row r="155" spans="1:58" ht="18.75" customHeight="1">
      <c r="A155" s="739"/>
      <c r="B155" s="765" t="s">
        <v>54</v>
      </c>
      <c r="C155" s="761" t="s">
        <v>278</v>
      </c>
      <c r="D155" s="12" t="s">
        <v>101</v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>
        <f>V162</f>
        <v>0</v>
      </c>
      <c r="W155" s="67">
        <f>W162</f>
        <v>0</v>
      </c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>
        <f>AH157</f>
        <v>18</v>
      </c>
      <c r="AI155" s="67">
        <f>AI157</f>
        <v>18</v>
      </c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>
        <v>0</v>
      </c>
      <c r="AW155" s="67"/>
      <c r="AX155" s="67"/>
      <c r="AY155" s="67"/>
      <c r="AZ155" s="67"/>
      <c r="BA155" s="67"/>
      <c r="BB155" s="67"/>
      <c r="BC155" s="67"/>
      <c r="BD155" s="67"/>
      <c r="BE155" s="67"/>
      <c r="BF155" s="85">
        <f>SUM(AH155:BE155)</f>
        <v>36</v>
      </c>
    </row>
    <row r="156" spans="1:58" ht="19.5" customHeight="1">
      <c r="A156" s="739"/>
      <c r="B156" s="766"/>
      <c r="C156" s="762"/>
      <c r="D156" s="12" t="s">
        <v>102</v>
      </c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>
        <f>V163</f>
        <v>0</v>
      </c>
      <c r="W156" s="67">
        <f>W163</f>
        <v>0</v>
      </c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>
        <v>0</v>
      </c>
      <c r="AW156" s="67"/>
      <c r="AX156" s="67"/>
      <c r="AY156" s="67"/>
      <c r="AZ156" s="67"/>
      <c r="BA156" s="67"/>
      <c r="BB156" s="67"/>
      <c r="BC156" s="67"/>
      <c r="BD156" s="67"/>
      <c r="BE156" s="67"/>
      <c r="BF156" s="17"/>
    </row>
    <row r="157" spans="1:59" s="9" customFormat="1" ht="19.5" customHeight="1">
      <c r="A157" s="739"/>
      <c r="B157" s="576" t="s">
        <v>45</v>
      </c>
      <c r="C157" s="577" t="s">
        <v>3</v>
      </c>
      <c r="D157" s="61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67">
        <v>0</v>
      </c>
      <c r="W157" s="67">
        <v>0</v>
      </c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>
        <v>18</v>
      </c>
      <c r="AI157" s="93">
        <v>18</v>
      </c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67">
        <v>0</v>
      </c>
      <c r="AW157" s="93"/>
      <c r="AX157" s="93"/>
      <c r="AY157" s="93"/>
      <c r="AZ157" s="93"/>
      <c r="BA157" s="93"/>
      <c r="BB157" s="93"/>
      <c r="BC157" s="93"/>
      <c r="BD157" s="93"/>
      <c r="BE157" s="93"/>
      <c r="BF157" s="83">
        <f>SUM(AH157:BE157)</f>
        <v>36</v>
      </c>
      <c r="BG157" s="1"/>
    </row>
    <row r="158" spans="1:58" ht="22.5" customHeight="1">
      <c r="A158" s="739"/>
      <c r="B158" s="765" t="s">
        <v>56</v>
      </c>
      <c r="C158" s="763" t="s">
        <v>337</v>
      </c>
      <c r="D158" s="12" t="s">
        <v>101</v>
      </c>
      <c r="E158" s="67">
        <f aca="true" t="shared" si="93" ref="E158:T158">E160+E164+E165+E162</f>
        <v>16</v>
      </c>
      <c r="F158" s="67">
        <f t="shared" si="93"/>
        <v>16</v>
      </c>
      <c r="G158" s="67">
        <f t="shared" si="93"/>
        <v>16</v>
      </c>
      <c r="H158" s="67">
        <f t="shared" si="93"/>
        <v>16</v>
      </c>
      <c r="I158" s="67">
        <f t="shared" si="93"/>
        <v>16</v>
      </c>
      <c r="J158" s="67">
        <f t="shared" si="93"/>
        <v>16</v>
      </c>
      <c r="K158" s="67">
        <f t="shared" si="93"/>
        <v>16</v>
      </c>
      <c r="L158" s="67">
        <f t="shared" si="93"/>
        <v>16</v>
      </c>
      <c r="M158" s="67">
        <f t="shared" si="93"/>
        <v>14</v>
      </c>
      <c r="N158" s="67">
        <f t="shared" si="93"/>
        <v>16</v>
      </c>
      <c r="O158" s="67">
        <f t="shared" si="93"/>
        <v>16</v>
      </c>
      <c r="P158" s="67">
        <f t="shared" si="93"/>
        <v>16</v>
      </c>
      <c r="Q158" s="67">
        <f t="shared" si="93"/>
        <v>14</v>
      </c>
      <c r="R158" s="67">
        <f t="shared" si="93"/>
        <v>16</v>
      </c>
      <c r="S158" s="67">
        <f t="shared" si="93"/>
        <v>10</v>
      </c>
      <c r="T158" s="67">
        <f t="shared" si="93"/>
        <v>10</v>
      </c>
      <c r="U158" s="67">
        <f>U160+U164+U165+U162</f>
        <v>30</v>
      </c>
      <c r="V158" s="67">
        <f aca="true" t="shared" si="94" ref="V158:BE158">V160+V164+V165</f>
        <v>0</v>
      </c>
      <c r="W158" s="67">
        <f t="shared" si="94"/>
        <v>0</v>
      </c>
      <c r="X158" s="67">
        <f t="shared" si="94"/>
        <v>36</v>
      </c>
      <c r="Y158" s="67">
        <f t="shared" si="94"/>
        <v>18</v>
      </c>
      <c r="Z158" s="67">
        <f t="shared" si="94"/>
        <v>0</v>
      </c>
      <c r="AA158" s="67">
        <f t="shared" si="94"/>
        <v>0</v>
      </c>
      <c r="AB158" s="67">
        <f t="shared" si="94"/>
        <v>0</v>
      </c>
      <c r="AC158" s="67">
        <f t="shared" si="94"/>
        <v>0</v>
      </c>
      <c r="AD158" s="67">
        <f t="shared" si="94"/>
        <v>0</v>
      </c>
      <c r="AE158" s="67">
        <f t="shared" si="94"/>
        <v>0</v>
      </c>
      <c r="AF158" s="67">
        <f t="shared" si="94"/>
        <v>0</v>
      </c>
      <c r="AG158" s="67">
        <f t="shared" si="94"/>
        <v>0</v>
      </c>
      <c r="AH158" s="67">
        <f t="shared" si="94"/>
        <v>0</v>
      </c>
      <c r="AI158" s="67">
        <f t="shared" si="94"/>
        <v>18</v>
      </c>
      <c r="AJ158" s="67">
        <f t="shared" si="94"/>
        <v>36</v>
      </c>
      <c r="AK158" s="67">
        <f t="shared" si="94"/>
        <v>18</v>
      </c>
      <c r="AL158" s="67">
        <f t="shared" si="94"/>
        <v>0</v>
      </c>
      <c r="AM158" s="67">
        <f t="shared" si="94"/>
        <v>0</v>
      </c>
      <c r="AN158" s="67">
        <f t="shared" si="94"/>
        <v>0</v>
      </c>
      <c r="AO158" s="67">
        <f t="shared" si="94"/>
        <v>0</v>
      </c>
      <c r="AP158" s="67">
        <f t="shared" si="94"/>
        <v>0</v>
      </c>
      <c r="AQ158" s="67">
        <f t="shared" si="94"/>
        <v>0</v>
      </c>
      <c r="AR158" s="67">
        <f t="shared" si="94"/>
        <v>0</v>
      </c>
      <c r="AS158" s="67">
        <f t="shared" si="94"/>
        <v>0</v>
      </c>
      <c r="AT158" s="67">
        <f t="shared" si="94"/>
        <v>0</v>
      </c>
      <c r="AU158" s="67">
        <f t="shared" si="94"/>
        <v>0</v>
      </c>
      <c r="AV158" s="67">
        <f t="shared" si="94"/>
        <v>0</v>
      </c>
      <c r="AW158" s="67">
        <f t="shared" si="94"/>
        <v>0</v>
      </c>
      <c r="AX158" s="67">
        <f t="shared" si="94"/>
        <v>0</v>
      </c>
      <c r="AY158" s="67">
        <f t="shared" si="94"/>
        <v>0</v>
      </c>
      <c r="AZ158" s="67">
        <f t="shared" si="94"/>
        <v>0</v>
      </c>
      <c r="BA158" s="67">
        <f t="shared" si="94"/>
        <v>0</v>
      </c>
      <c r="BB158" s="67">
        <f t="shared" si="94"/>
        <v>0</v>
      </c>
      <c r="BC158" s="67">
        <f t="shared" si="94"/>
        <v>0</v>
      </c>
      <c r="BD158" s="67">
        <f t="shared" si="94"/>
        <v>0</v>
      </c>
      <c r="BE158" s="67">
        <f t="shared" si="94"/>
        <v>0</v>
      </c>
      <c r="BF158" s="20">
        <f aca="true" t="shared" si="95" ref="BF158:BF163">SUM(E158:BE158)</f>
        <v>396</v>
      </c>
    </row>
    <row r="159" spans="1:58" ht="21" customHeight="1">
      <c r="A159" s="739"/>
      <c r="B159" s="766"/>
      <c r="C159" s="764"/>
      <c r="D159" s="12" t="s">
        <v>102</v>
      </c>
      <c r="E159" s="67">
        <f aca="true" t="shared" si="96" ref="E159:T159">E161+E163</f>
        <v>4</v>
      </c>
      <c r="F159" s="67">
        <f t="shared" si="96"/>
        <v>4</v>
      </c>
      <c r="G159" s="67">
        <f t="shared" si="96"/>
        <v>3</v>
      </c>
      <c r="H159" s="67">
        <f t="shared" si="96"/>
        <v>4</v>
      </c>
      <c r="I159" s="67">
        <f t="shared" si="96"/>
        <v>3</v>
      </c>
      <c r="J159" s="67">
        <f t="shared" si="96"/>
        <v>3</v>
      </c>
      <c r="K159" s="67">
        <f t="shared" si="96"/>
        <v>3</v>
      </c>
      <c r="L159" s="67">
        <f t="shared" si="96"/>
        <v>5</v>
      </c>
      <c r="M159" s="67">
        <f t="shared" si="96"/>
        <v>6</v>
      </c>
      <c r="N159" s="67">
        <f t="shared" si="96"/>
        <v>6</v>
      </c>
      <c r="O159" s="67">
        <f t="shared" si="96"/>
        <v>6</v>
      </c>
      <c r="P159" s="67">
        <f t="shared" si="96"/>
        <v>6</v>
      </c>
      <c r="Q159" s="67">
        <f t="shared" si="96"/>
        <v>3</v>
      </c>
      <c r="R159" s="67">
        <f t="shared" si="96"/>
        <v>6</v>
      </c>
      <c r="S159" s="67">
        <f t="shared" si="96"/>
        <v>6</v>
      </c>
      <c r="T159" s="67">
        <f t="shared" si="96"/>
        <v>5</v>
      </c>
      <c r="U159" s="67">
        <f>U161+U163</f>
        <v>5</v>
      </c>
      <c r="V159" s="67">
        <f aca="true" t="shared" si="97" ref="V159:BE159">V161</f>
        <v>0</v>
      </c>
      <c r="W159" s="67">
        <f t="shared" si="97"/>
        <v>0</v>
      </c>
      <c r="X159" s="67">
        <f t="shared" si="97"/>
        <v>0</v>
      </c>
      <c r="Y159" s="67">
        <f t="shared" si="97"/>
        <v>0</v>
      </c>
      <c r="Z159" s="67">
        <f t="shared" si="97"/>
        <v>0</v>
      </c>
      <c r="AA159" s="67">
        <f t="shared" si="97"/>
        <v>0</v>
      </c>
      <c r="AB159" s="67">
        <f t="shared" si="97"/>
        <v>0</v>
      </c>
      <c r="AC159" s="67">
        <f t="shared" si="97"/>
        <v>0</v>
      </c>
      <c r="AD159" s="67">
        <f t="shared" si="97"/>
        <v>0</v>
      </c>
      <c r="AE159" s="67">
        <f t="shared" si="97"/>
        <v>0</v>
      </c>
      <c r="AF159" s="67">
        <f t="shared" si="97"/>
        <v>0</v>
      </c>
      <c r="AG159" s="67">
        <f t="shared" si="97"/>
        <v>0</v>
      </c>
      <c r="AH159" s="67">
        <f t="shared" si="97"/>
        <v>0</v>
      </c>
      <c r="AI159" s="67">
        <f t="shared" si="97"/>
        <v>0</v>
      </c>
      <c r="AJ159" s="67">
        <f t="shared" si="97"/>
        <v>0</v>
      </c>
      <c r="AK159" s="67">
        <f t="shared" si="97"/>
        <v>0</v>
      </c>
      <c r="AL159" s="67">
        <f t="shared" si="97"/>
        <v>0</v>
      </c>
      <c r="AM159" s="67">
        <f t="shared" si="97"/>
        <v>0</v>
      </c>
      <c r="AN159" s="67">
        <f t="shared" si="97"/>
        <v>0</v>
      </c>
      <c r="AO159" s="67">
        <f t="shared" si="97"/>
        <v>0</v>
      </c>
      <c r="AP159" s="67">
        <f t="shared" si="97"/>
        <v>0</v>
      </c>
      <c r="AQ159" s="67">
        <f t="shared" si="97"/>
        <v>0</v>
      </c>
      <c r="AR159" s="67">
        <f t="shared" si="97"/>
        <v>0</v>
      </c>
      <c r="AS159" s="67">
        <f t="shared" si="97"/>
        <v>0</v>
      </c>
      <c r="AT159" s="67">
        <f t="shared" si="97"/>
        <v>0</v>
      </c>
      <c r="AU159" s="67">
        <f t="shared" si="97"/>
        <v>0</v>
      </c>
      <c r="AV159" s="67">
        <f t="shared" si="97"/>
        <v>0</v>
      </c>
      <c r="AW159" s="67">
        <f t="shared" si="97"/>
        <v>0</v>
      </c>
      <c r="AX159" s="67">
        <f t="shared" si="97"/>
        <v>0</v>
      </c>
      <c r="AY159" s="67">
        <f t="shared" si="97"/>
        <v>0</v>
      </c>
      <c r="AZ159" s="67">
        <f t="shared" si="97"/>
        <v>0</v>
      </c>
      <c r="BA159" s="67">
        <f t="shared" si="97"/>
        <v>0</v>
      </c>
      <c r="BB159" s="67">
        <f t="shared" si="97"/>
        <v>0</v>
      </c>
      <c r="BC159" s="67">
        <f t="shared" si="97"/>
        <v>0</v>
      </c>
      <c r="BD159" s="67">
        <f t="shared" si="97"/>
        <v>0</v>
      </c>
      <c r="BE159" s="67">
        <f t="shared" si="97"/>
        <v>0</v>
      </c>
      <c r="BF159" s="20">
        <f t="shared" si="95"/>
        <v>78</v>
      </c>
    </row>
    <row r="160" spans="1:58" ht="15.75" customHeight="1">
      <c r="A160" s="739"/>
      <c r="B160" s="773" t="s">
        <v>338</v>
      </c>
      <c r="C160" s="759" t="s">
        <v>305</v>
      </c>
      <c r="D160" s="61" t="s">
        <v>101</v>
      </c>
      <c r="E160" s="93">
        <v>8</v>
      </c>
      <c r="F160" s="93">
        <v>8</v>
      </c>
      <c r="G160" s="93">
        <v>8</v>
      </c>
      <c r="H160" s="93">
        <v>8</v>
      </c>
      <c r="I160" s="93">
        <v>8</v>
      </c>
      <c r="J160" s="93">
        <v>8</v>
      </c>
      <c r="K160" s="93">
        <v>8</v>
      </c>
      <c r="L160" s="93">
        <v>8</v>
      </c>
      <c r="M160" s="93">
        <v>6</v>
      </c>
      <c r="N160" s="93">
        <v>6</v>
      </c>
      <c r="O160" s="93">
        <v>6</v>
      </c>
      <c r="P160" s="93">
        <v>6</v>
      </c>
      <c r="Q160" s="93">
        <v>6</v>
      </c>
      <c r="R160" s="93">
        <v>6</v>
      </c>
      <c r="S160" s="93">
        <v>6</v>
      </c>
      <c r="T160" s="93"/>
      <c r="U160" s="93"/>
      <c r="V160" s="586">
        <v>0</v>
      </c>
      <c r="W160" s="586">
        <v>0</v>
      </c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3"/>
      <c r="AU160" s="52"/>
      <c r="AV160" s="586">
        <v>0</v>
      </c>
      <c r="AW160" s="57"/>
      <c r="AX160" s="57"/>
      <c r="AY160" s="57"/>
      <c r="AZ160" s="57"/>
      <c r="BA160" s="57"/>
      <c r="BB160" s="57"/>
      <c r="BC160" s="57"/>
      <c r="BD160" s="57"/>
      <c r="BE160" s="57"/>
      <c r="BF160" s="14">
        <f t="shared" si="95"/>
        <v>106</v>
      </c>
    </row>
    <row r="161" spans="1:58" ht="11.25" customHeight="1">
      <c r="A161" s="739"/>
      <c r="B161" s="773"/>
      <c r="C161" s="760"/>
      <c r="D161" s="61" t="s">
        <v>102</v>
      </c>
      <c r="E161" s="93">
        <v>2</v>
      </c>
      <c r="F161" s="93">
        <v>2</v>
      </c>
      <c r="G161" s="93">
        <v>1</v>
      </c>
      <c r="H161" s="93">
        <v>2</v>
      </c>
      <c r="I161" s="93">
        <v>1</v>
      </c>
      <c r="J161" s="93">
        <v>1</v>
      </c>
      <c r="K161" s="93">
        <v>1</v>
      </c>
      <c r="L161" s="93">
        <v>1</v>
      </c>
      <c r="M161" s="93">
        <v>1</v>
      </c>
      <c r="N161" s="93">
        <v>1</v>
      </c>
      <c r="O161" s="93">
        <v>1</v>
      </c>
      <c r="P161" s="93">
        <v>1</v>
      </c>
      <c r="Q161" s="93">
        <v>1</v>
      </c>
      <c r="R161" s="93">
        <v>1</v>
      </c>
      <c r="S161" s="93">
        <v>1</v>
      </c>
      <c r="T161" s="93"/>
      <c r="U161" s="93"/>
      <c r="V161" s="586">
        <v>0</v>
      </c>
      <c r="W161" s="586">
        <v>0</v>
      </c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3"/>
      <c r="AO161" s="83"/>
      <c r="AP161" s="83"/>
      <c r="AQ161" s="83"/>
      <c r="AR161" s="92"/>
      <c r="AS161" s="83"/>
      <c r="AT161" s="83"/>
      <c r="AU161" s="52"/>
      <c r="AV161" s="586">
        <v>0</v>
      </c>
      <c r="AW161" s="57"/>
      <c r="AX161" s="57"/>
      <c r="AY161" s="57"/>
      <c r="AZ161" s="57"/>
      <c r="BA161" s="57"/>
      <c r="BB161" s="57"/>
      <c r="BC161" s="57"/>
      <c r="BD161" s="57"/>
      <c r="BE161" s="57"/>
      <c r="BF161" s="14">
        <f t="shared" si="95"/>
        <v>18</v>
      </c>
    </row>
    <row r="162" spans="1:58" ht="18" customHeight="1">
      <c r="A162" s="739"/>
      <c r="B162" s="773" t="s">
        <v>340</v>
      </c>
      <c r="C162" s="759" t="s">
        <v>341</v>
      </c>
      <c r="D162" s="61" t="s">
        <v>101</v>
      </c>
      <c r="E162" s="93">
        <v>8</v>
      </c>
      <c r="F162" s="93">
        <v>8</v>
      </c>
      <c r="G162" s="93">
        <v>8</v>
      </c>
      <c r="H162" s="93">
        <v>8</v>
      </c>
      <c r="I162" s="93">
        <v>8</v>
      </c>
      <c r="J162" s="93">
        <v>8</v>
      </c>
      <c r="K162" s="93">
        <v>8</v>
      </c>
      <c r="L162" s="93">
        <v>8</v>
      </c>
      <c r="M162" s="93">
        <v>8</v>
      </c>
      <c r="N162" s="93">
        <v>10</v>
      </c>
      <c r="O162" s="93">
        <v>10</v>
      </c>
      <c r="P162" s="93">
        <v>10</v>
      </c>
      <c r="Q162" s="93">
        <v>8</v>
      </c>
      <c r="R162" s="93">
        <v>10</v>
      </c>
      <c r="S162" s="93">
        <v>4</v>
      </c>
      <c r="T162" s="93">
        <v>10</v>
      </c>
      <c r="U162" s="93">
        <v>12</v>
      </c>
      <c r="V162" s="586">
        <v>0</v>
      </c>
      <c r="W162" s="586">
        <v>0</v>
      </c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3"/>
      <c r="AO162" s="83"/>
      <c r="AP162" s="83"/>
      <c r="AQ162" s="83"/>
      <c r="AR162" s="92"/>
      <c r="AS162" s="83"/>
      <c r="AT162" s="83"/>
      <c r="AU162" s="52"/>
      <c r="AV162" s="586">
        <v>0</v>
      </c>
      <c r="AW162" s="57"/>
      <c r="AX162" s="57"/>
      <c r="AY162" s="57"/>
      <c r="AZ162" s="57"/>
      <c r="BA162" s="57"/>
      <c r="BB162" s="57"/>
      <c r="BC162" s="57"/>
      <c r="BD162" s="57"/>
      <c r="BE162" s="57"/>
      <c r="BF162" s="91">
        <f t="shared" si="95"/>
        <v>146</v>
      </c>
    </row>
    <row r="163" spans="1:58" ht="16.5" customHeight="1">
      <c r="A163" s="739"/>
      <c r="B163" s="773"/>
      <c r="C163" s="760"/>
      <c r="D163" s="61" t="s">
        <v>102</v>
      </c>
      <c r="E163" s="93">
        <v>2</v>
      </c>
      <c r="F163" s="93">
        <v>2</v>
      </c>
      <c r="G163" s="93">
        <v>2</v>
      </c>
      <c r="H163" s="93">
        <v>2</v>
      </c>
      <c r="I163" s="93">
        <v>2</v>
      </c>
      <c r="J163" s="93">
        <v>2</v>
      </c>
      <c r="K163" s="93">
        <v>2</v>
      </c>
      <c r="L163" s="93">
        <v>4</v>
      </c>
      <c r="M163" s="93">
        <v>5</v>
      </c>
      <c r="N163" s="93">
        <v>5</v>
      </c>
      <c r="O163" s="93">
        <v>5</v>
      </c>
      <c r="P163" s="93">
        <v>5</v>
      </c>
      <c r="Q163" s="93">
        <v>2</v>
      </c>
      <c r="R163" s="93">
        <v>5</v>
      </c>
      <c r="S163" s="93">
        <v>5</v>
      </c>
      <c r="T163" s="93">
        <v>5</v>
      </c>
      <c r="U163" s="93">
        <v>5</v>
      </c>
      <c r="V163" s="586">
        <v>0</v>
      </c>
      <c r="W163" s="586">
        <v>0</v>
      </c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3"/>
      <c r="AO163" s="83"/>
      <c r="AP163" s="83"/>
      <c r="AQ163" s="83"/>
      <c r="AR163" s="92"/>
      <c r="AS163" s="83"/>
      <c r="AT163" s="83"/>
      <c r="AU163" s="52"/>
      <c r="AV163" s="586">
        <v>0</v>
      </c>
      <c r="AW163" s="57"/>
      <c r="AX163" s="57"/>
      <c r="AY163" s="57"/>
      <c r="AZ163" s="57"/>
      <c r="BA163" s="57"/>
      <c r="BB163" s="57"/>
      <c r="BC163" s="57"/>
      <c r="BD163" s="57"/>
      <c r="BE163" s="57"/>
      <c r="BF163" s="91">
        <f t="shared" si="95"/>
        <v>60</v>
      </c>
    </row>
    <row r="164" spans="1:58" ht="16.5">
      <c r="A164" s="739"/>
      <c r="B164" s="61" t="s">
        <v>44</v>
      </c>
      <c r="C164" s="96" t="s">
        <v>2</v>
      </c>
      <c r="D164" s="61" t="s">
        <v>101</v>
      </c>
      <c r="E164" s="93"/>
      <c r="F164" s="93"/>
      <c r="G164" s="93"/>
      <c r="H164" s="93"/>
      <c r="I164" s="93"/>
      <c r="J164" s="93"/>
      <c r="K164" s="93"/>
      <c r="L164" s="94"/>
      <c r="M164" s="94"/>
      <c r="N164" s="94"/>
      <c r="O164" s="94"/>
      <c r="P164" s="94"/>
      <c r="Q164" s="94"/>
      <c r="R164" s="94"/>
      <c r="S164" s="94"/>
      <c r="T164" s="94"/>
      <c r="U164" s="94">
        <v>18</v>
      </c>
      <c r="V164" s="586">
        <v>0</v>
      </c>
      <c r="W164" s="586">
        <v>0</v>
      </c>
      <c r="X164" s="84">
        <v>36</v>
      </c>
      <c r="Y164" s="84">
        <v>18</v>
      </c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3"/>
      <c r="AN164" s="83"/>
      <c r="AO164" s="83"/>
      <c r="AP164" s="83"/>
      <c r="AQ164" s="83"/>
      <c r="AR164" s="83"/>
      <c r="AS164" s="83"/>
      <c r="AT164" s="83"/>
      <c r="AU164" s="52"/>
      <c r="AV164" s="586">
        <v>0</v>
      </c>
      <c r="AW164" s="57"/>
      <c r="AX164" s="57"/>
      <c r="AY164" s="57"/>
      <c r="AZ164" s="57"/>
      <c r="BA164" s="57"/>
      <c r="BB164" s="57"/>
      <c r="BC164" s="57"/>
      <c r="BD164" s="57"/>
      <c r="BE164" s="57"/>
      <c r="BF164" s="14">
        <f aca="true" t="shared" si="98" ref="BF164:BF170">SUM(E164:BE164)</f>
        <v>72</v>
      </c>
    </row>
    <row r="165" spans="1:58" ht="16.5">
      <c r="A165" s="739"/>
      <c r="B165" s="61" t="s">
        <v>45</v>
      </c>
      <c r="C165" s="95" t="s">
        <v>3</v>
      </c>
      <c r="D165" s="61" t="s">
        <v>101</v>
      </c>
      <c r="E165" s="93"/>
      <c r="F165" s="93"/>
      <c r="G165" s="93"/>
      <c r="H165" s="93"/>
      <c r="I165" s="93"/>
      <c r="J165" s="93"/>
      <c r="K165" s="93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586">
        <v>0</v>
      </c>
      <c r="W165" s="586">
        <v>0</v>
      </c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>
        <v>18</v>
      </c>
      <c r="AJ165" s="84">
        <v>36</v>
      </c>
      <c r="AK165" s="84">
        <v>18</v>
      </c>
      <c r="AL165" s="84"/>
      <c r="AM165" s="83"/>
      <c r="AN165" s="83"/>
      <c r="AO165" s="83"/>
      <c r="AP165" s="83"/>
      <c r="AQ165" s="83"/>
      <c r="AR165" s="83"/>
      <c r="AS165" s="83"/>
      <c r="AT165" s="83"/>
      <c r="AU165" s="83"/>
      <c r="AV165" s="85">
        <v>0</v>
      </c>
      <c r="AW165" s="57"/>
      <c r="AX165" s="57"/>
      <c r="AY165" s="57"/>
      <c r="AZ165" s="57"/>
      <c r="BA165" s="57"/>
      <c r="BB165" s="57"/>
      <c r="BC165" s="57"/>
      <c r="BD165" s="57"/>
      <c r="BE165" s="57"/>
      <c r="BF165" s="14">
        <f t="shared" si="98"/>
        <v>72</v>
      </c>
    </row>
    <row r="166" spans="1:59" s="579" customFormat="1" ht="30.75" customHeight="1">
      <c r="A166" s="739"/>
      <c r="B166" s="33" t="s">
        <v>183</v>
      </c>
      <c r="C166" s="575" t="s">
        <v>184</v>
      </c>
      <c r="D166" s="12" t="s">
        <v>101</v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>
        <v>0</v>
      </c>
      <c r="W166" s="67">
        <v>0</v>
      </c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>
        <v>36</v>
      </c>
      <c r="AM166" s="67">
        <v>36</v>
      </c>
      <c r="AN166" s="67">
        <v>36</v>
      </c>
      <c r="AO166" s="13">
        <v>36</v>
      </c>
      <c r="AP166" s="13"/>
      <c r="AQ166" s="13"/>
      <c r="AR166" s="13"/>
      <c r="AS166" s="13"/>
      <c r="AT166" s="13"/>
      <c r="AU166" s="13"/>
      <c r="AV166" s="13">
        <v>0</v>
      </c>
      <c r="AW166" s="13"/>
      <c r="AX166" s="13"/>
      <c r="AY166" s="13"/>
      <c r="AZ166" s="13"/>
      <c r="BA166" s="13"/>
      <c r="BB166" s="13"/>
      <c r="BC166" s="13"/>
      <c r="BD166" s="13"/>
      <c r="BE166" s="13"/>
      <c r="BF166" s="337">
        <f t="shared" si="98"/>
        <v>144</v>
      </c>
      <c r="BG166" s="578"/>
    </row>
    <row r="167" spans="1:59" s="579" customFormat="1" ht="46.5" customHeight="1">
      <c r="A167" s="739"/>
      <c r="B167" s="33" t="s">
        <v>61</v>
      </c>
      <c r="C167" s="580" t="s">
        <v>116</v>
      </c>
      <c r="D167" s="12" t="s">
        <v>101</v>
      </c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>
        <v>0</v>
      </c>
      <c r="W167" s="67">
        <v>0</v>
      </c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13"/>
      <c r="AO167" s="13"/>
      <c r="AP167" s="13">
        <v>36</v>
      </c>
      <c r="AQ167" s="13">
        <v>36</v>
      </c>
      <c r="AR167" s="13">
        <v>36</v>
      </c>
      <c r="AS167" s="13">
        <v>36</v>
      </c>
      <c r="AT167" s="13">
        <v>36</v>
      </c>
      <c r="AU167" s="13">
        <v>36</v>
      </c>
      <c r="AV167" s="13">
        <v>0</v>
      </c>
      <c r="AW167" s="13"/>
      <c r="AX167" s="13"/>
      <c r="AY167" s="13"/>
      <c r="AZ167" s="13"/>
      <c r="BA167" s="13"/>
      <c r="BB167" s="13"/>
      <c r="BC167" s="13"/>
      <c r="BD167" s="13"/>
      <c r="BE167" s="13"/>
      <c r="BF167" s="337">
        <f t="shared" si="98"/>
        <v>216</v>
      </c>
      <c r="BG167" s="578"/>
    </row>
    <row r="168" spans="1:58" ht="18.75" customHeight="1">
      <c r="A168" s="734"/>
      <c r="B168" s="737" t="s">
        <v>108</v>
      </c>
      <c r="C168" s="737"/>
      <c r="D168" s="737"/>
      <c r="E168" s="85">
        <f aca="true" t="shared" si="99" ref="E168:AJ168">E136+E142</f>
        <v>36</v>
      </c>
      <c r="F168" s="85">
        <f t="shared" si="99"/>
        <v>36</v>
      </c>
      <c r="G168" s="85">
        <f t="shared" si="99"/>
        <v>36</v>
      </c>
      <c r="H168" s="85">
        <f t="shared" si="99"/>
        <v>36</v>
      </c>
      <c r="I168" s="85">
        <f t="shared" si="99"/>
        <v>36</v>
      </c>
      <c r="J168" s="85">
        <f t="shared" si="99"/>
        <v>36</v>
      </c>
      <c r="K168" s="85">
        <f t="shared" si="99"/>
        <v>36</v>
      </c>
      <c r="L168" s="85">
        <f t="shared" si="99"/>
        <v>36</v>
      </c>
      <c r="M168" s="85">
        <f t="shared" si="99"/>
        <v>36</v>
      </c>
      <c r="N168" s="85">
        <f t="shared" si="99"/>
        <v>36</v>
      </c>
      <c r="O168" s="85">
        <f t="shared" si="99"/>
        <v>36</v>
      </c>
      <c r="P168" s="85">
        <f t="shared" si="99"/>
        <v>36</v>
      </c>
      <c r="Q168" s="85">
        <f t="shared" si="99"/>
        <v>36</v>
      </c>
      <c r="R168" s="85">
        <f t="shared" si="99"/>
        <v>36</v>
      </c>
      <c r="S168" s="574">
        <f t="shared" si="99"/>
        <v>30</v>
      </c>
      <c r="T168" s="574">
        <f t="shared" si="99"/>
        <v>30</v>
      </c>
      <c r="U168" s="574">
        <f t="shared" si="99"/>
        <v>30</v>
      </c>
      <c r="V168" s="85">
        <f t="shared" si="99"/>
        <v>0</v>
      </c>
      <c r="W168" s="85">
        <f t="shared" si="99"/>
        <v>0</v>
      </c>
      <c r="X168" s="85">
        <f t="shared" si="99"/>
        <v>36</v>
      </c>
      <c r="Y168" s="85">
        <f t="shared" si="99"/>
        <v>36</v>
      </c>
      <c r="Z168" s="85">
        <f t="shared" si="99"/>
        <v>36</v>
      </c>
      <c r="AA168" s="85">
        <f t="shared" si="99"/>
        <v>36</v>
      </c>
      <c r="AB168" s="85">
        <f t="shared" si="99"/>
        <v>36</v>
      </c>
      <c r="AC168" s="85">
        <f t="shared" si="99"/>
        <v>36</v>
      </c>
      <c r="AD168" s="85">
        <f t="shared" si="99"/>
        <v>36</v>
      </c>
      <c r="AE168" s="85">
        <f t="shared" si="99"/>
        <v>36</v>
      </c>
      <c r="AF168" s="85">
        <f t="shared" si="99"/>
        <v>36</v>
      </c>
      <c r="AG168" s="85">
        <f t="shared" si="99"/>
        <v>36</v>
      </c>
      <c r="AH168" s="85">
        <f t="shared" si="99"/>
        <v>36</v>
      </c>
      <c r="AI168" s="85">
        <f t="shared" si="99"/>
        <v>36</v>
      </c>
      <c r="AJ168" s="85">
        <f t="shared" si="99"/>
        <v>36</v>
      </c>
      <c r="AK168" s="574">
        <f aca="true" t="shared" si="100" ref="AK168:BE168">AK136+AK142</f>
        <v>18</v>
      </c>
      <c r="AL168" s="85">
        <f t="shared" si="100"/>
        <v>0</v>
      </c>
      <c r="AM168" s="85">
        <f t="shared" si="100"/>
        <v>0</v>
      </c>
      <c r="AN168" s="85">
        <f t="shared" si="100"/>
        <v>0</v>
      </c>
      <c r="AO168" s="85">
        <f t="shared" si="100"/>
        <v>0</v>
      </c>
      <c r="AP168" s="85">
        <f t="shared" si="100"/>
        <v>0</v>
      </c>
      <c r="AQ168" s="85">
        <f t="shared" si="100"/>
        <v>0</v>
      </c>
      <c r="AR168" s="85">
        <f t="shared" si="100"/>
        <v>0</v>
      </c>
      <c r="AS168" s="85">
        <f t="shared" si="100"/>
        <v>0</v>
      </c>
      <c r="AT168" s="85">
        <f t="shared" si="100"/>
        <v>0</v>
      </c>
      <c r="AU168" s="85">
        <f t="shared" si="100"/>
        <v>0</v>
      </c>
      <c r="AV168" s="85">
        <f t="shared" si="100"/>
        <v>0</v>
      </c>
      <c r="AW168" s="85">
        <f t="shared" si="100"/>
        <v>0</v>
      </c>
      <c r="AX168" s="85">
        <f t="shared" si="100"/>
        <v>0</v>
      </c>
      <c r="AY168" s="85">
        <f t="shared" si="100"/>
        <v>0</v>
      </c>
      <c r="AZ168" s="85">
        <f t="shared" si="100"/>
        <v>0</v>
      </c>
      <c r="BA168" s="85">
        <f t="shared" si="100"/>
        <v>0</v>
      </c>
      <c r="BB168" s="85">
        <f t="shared" si="100"/>
        <v>0</v>
      </c>
      <c r="BC168" s="85">
        <f t="shared" si="100"/>
        <v>0</v>
      </c>
      <c r="BD168" s="85">
        <f t="shared" si="100"/>
        <v>0</v>
      </c>
      <c r="BE168" s="85">
        <f t="shared" si="100"/>
        <v>0</v>
      </c>
      <c r="BF168" s="17">
        <f t="shared" si="98"/>
        <v>1080</v>
      </c>
    </row>
    <row r="169" spans="1:58" ht="19.5" customHeight="1">
      <c r="A169" s="734"/>
      <c r="B169" s="737" t="s">
        <v>109</v>
      </c>
      <c r="C169" s="737"/>
      <c r="D169" s="737"/>
      <c r="E169" s="85">
        <f aca="true" t="shared" si="101" ref="E169:AJ169">E137+E143</f>
        <v>9</v>
      </c>
      <c r="F169" s="85">
        <f t="shared" si="101"/>
        <v>11</v>
      </c>
      <c r="G169" s="85">
        <f t="shared" si="101"/>
        <v>9</v>
      </c>
      <c r="H169" s="85">
        <f t="shared" si="101"/>
        <v>11</v>
      </c>
      <c r="I169" s="85">
        <f t="shared" si="101"/>
        <v>11</v>
      </c>
      <c r="J169" s="85">
        <f t="shared" si="101"/>
        <v>10</v>
      </c>
      <c r="K169" s="85">
        <f t="shared" si="101"/>
        <v>11</v>
      </c>
      <c r="L169" s="85">
        <f t="shared" si="101"/>
        <v>14</v>
      </c>
      <c r="M169" s="85">
        <f t="shared" si="101"/>
        <v>14</v>
      </c>
      <c r="N169" s="85">
        <f t="shared" si="101"/>
        <v>13</v>
      </c>
      <c r="O169" s="85">
        <f t="shared" si="101"/>
        <v>14</v>
      </c>
      <c r="P169" s="85">
        <f t="shared" si="101"/>
        <v>14</v>
      </c>
      <c r="Q169" s="85">
        <f t="shared" si="101"/>
        <v>11</v>
      </c>
      <c r="R169" s="85">
        <f t="shared" si="101"/>
        <v>13</v>
      </c>
      <c r="S169" s="85">
        <f t="shared" si="101"/>
        <v>14</v>
      </c>
      <c r="T169" s="85">
        <f t="shared" si="101"/>
        <v>14</v>
      </c>
      <c r="U169" s="85">
        <f t="shared" si="101"/>
        <v>5</v>
      </c>
      <c r="V169" s="85">
        <f t="shared" si="101"/>
        <v>0</v>
      </c>
      <c r="W169" s="85">
        <f t="shared" si="101"/>
        <v>0</v>
      </c>
      <c r="X169" s="85">
        <f t="shared" si="101"/>
        <v>0</v>
      </c>
      <c r="Y169" s="85">
        <f t="shared" si="101"/>
        <v>0</v>
      </c>
      <c r="Z169" s="85">
        <f t="shared" si="101"/>
        <v>0</v>
      </c>
      <c r="AA169" s="85">
        <f t="shared" si="101"/>
        <v>0</v>
      </c>
      <c r="AB169" s="85">
        <f t="shared" si="101"/>
        <v>0</v>
      </c>
      <c r="AC169" s="85">
        <f t="shared" si="101"/>
        <v>0</v>
      </c>
      <c r="AD169" s="85">
        <f t="shared" si="101"/>
        <v>0</v>
      </c>
      <c r="AE169" s="85">
        <f t="shared" si="101"/>
        <v>0</v>
      </c>
      <c r="AF169" s="85">
        <f t="shared" si="101"/>
        <v>0</v>
      </c>
      <c r="AG169" s="85">
        <f t="shared" si="101"/>
        <v>0</v>
      </c>
      <c r="AH169" s="85">
        <f t="shared" si="101"/>
        <v>0</v>
      </c>
      <c r="AI169" s="85">
        <f t="shared" si="101"/>
        <v>0</v>
      </c>
      <c r="AJ169" s="85">
        <f t="shared" si="101"/>
        <v>0</v>
      </c>
      <c r="AK169" s="85">
        <f aca="true" t="shared" si="102" ref="AK169:BE169">AK137+AK143</f>
        <v>0</v>
      </c>
      <c r="AL169" s="85">
        <f t="shared" si="102"/>
        <v>0</v>
      </c>
      <c r="AM169" s="85">
        <f t="shared" si="102"/>
        <v>0</v>
      </c>
      <c r="AN169" s="85">
        <f t="shared" si="102"/>
        <v>0</v>
      </c>
      <c r="AO169" s="85">
        <f t="shared" si="102"/>
        <v>0</v>
      </c>
      <c r="AP169" s="85">
        <f t="shared" si="102"/>
        <v>0</v>
      </c>
      <c r="AQ169" s="85">
        <f t="shared" si="102"/>
        <v>0</v>
      </c>
      <c r="AR169" s="85">
        <f t="shared" si="102"/>
        <v>0</v>
      </c>
      <c r="AS169" s="85">
        <f t="shared" si="102"/>
        <v>0</v>
      </c>
      <c r="AT169" s="85">
        <f t="shared" si="102"/>
        <v>0</v>
      </c>
      <c r="AU169" s="85">
        <f t="shared" si="102"/>
        <v>0</v>
      </c>
      <c r="AV169" s="85">
        <f t="shared" si="102"/>
        <v>0</v>
      </c>
      <c r="AW169" s="85">
        <f t="shared" si="102"/>
        <v>0</v>
      </c>
      <c r="AX169" s="85">
        <f t="shared" si="102"/>
        <v>0</v>
      </c>
      <c r="AY169" s="85">
        <f t="shared" si="102"/>
        <v>0</v>
      </c>
      <c r="AZ169" s="85">
        <f t="shared" si="102"/>
        <v>0</v>
      </c>
      <c r="BA169" s="85">
        <f t="shared" si="102"/>
        <v>0</v>
      </c>
      <c r="BB169" s="85">
        <f t="shared" si="102"/>
        <v>0</v>
      </c>
      <c r="BC169" s="85">
        <f t="shared" si="102"/>
        <v>0</v>
      </c>
      <c r="BD169" s="85">
        <f t="shared" si="102"/>
        <v>0</v>
      </c>
      <c r="BE169" s="85">
        <f t="shared" si="102"/>
        <v>0</v>
      </c>
      <c r="BF169" s="17">
        <f t="shared" si="98"/>
        <v>198</v>
      </c>
    </row>
    <row r="170" spans="1:58" ht="19.5" customHeight="1">
      <c r="A170" s="735"/>
      <c r="B170" s="737" t="s">
        <v>110</v>
      </c>
      <c r="C170" s="737"/>
      <c r="D170" s="737"/>
      <c r="E170" s="85">
        <f>E168+E169</f>
        <v>45</v>
      </c>
      <c r="F170" s="85">
        <f aca="true" t="shared" si="103" ref="F170:BE170">F168+F169</f>
        <v>47</v>
      </c>
      <c r="G170" s="85">
        <f t="shared" si="103"/>
        <v>45</v>
      </c>
      <c r="H170" s="85">
        <f t="shared" si="103"/>
        <v>47</v>
      </c>
      <c r="I170" s="85">
        <f t="shared" si="103"/>
        <v>47</v>
      </c>
      <c r="J170" s="85">
        <f t="shared" si="103"/>
        <v>46</v>
      </c>
      <c r="K170" s="85">
        <f t="shared" si="103"/>
        <v>47</v>
      </c>
      <c r="L170" s="85">
        <f t="shared" si="103"/>
        <v>50</v>
      </c>
      <c r="M170" s="85">
        <f t="shared" si="103"/>
        <v>50</v>
      </c>
      <c r="N170" s="85">
        <f t="shared" si="103"/>
        <v>49</v>
      </c>
      <c r="O170" s="85">
        <f t="shared" si="103"/>
        <v>50</v>
      </c>
      <c r="P170" s="85">
        <f t="shared" si="103"/>
        <v>50</v>
      </c>
      <c r="Q170" s="85">
        <f t="shared" si="103"/>
        <v>47</v>
      </c>
      <c r="R170" s="85">
        <f t="shared" si="103"/>
        <v>49</v>
      </c>
      <c r="S170" s="85">
        <f t="shared" si="103"/>
        <v>44</v>
      </c>
      <c r="T170" s="85">
        <f t="shared" si="103"/>
        <v>44</v>
      </c>
      <c r="U170" s="85">
        <f t="shared" si="103"/>
        <v>35</v>
      </c>
      <c r="V170" s="85">
        <f t="shared" si="103"/>
        <v>0</v>
      </c>
      <c r="W170" s="85">
        <f t="shared" si="103"/>
        <v>0</v>
      </c>
      <c r="X170" s="85">
        <f t="shared" si="103"/>
        <v>36</v>
      </c>
      <c r="Y170" s="85">
        <f t="shared" si="103"/>
        <v>36</v>
      </c>
      <c r="Z170" s="85">
        <f t="shared" si="103"/>
        <v>36</v>
      </c>
      <c r="AA170" s="85">
        <f t="shared" si="103"/>
        <v>36</v>
      </c>
      <c r="AB170" s="85">
        <f t="shared" si="103"/>
        <v>36</v>
      </c>
      <c r="AC170" s="85">
        <f t="shared" si="103"/>
        <v>36</v>
      </c>
      <c r="AD170" s="85">
        <f t="shared" si="103"/>
        <v>36</v>
      </c>
      <c r="AE170" s="85">
        <f t="shared" si="103"/>
        <v>36</v>
      </c>
      <c r="AF170" s="85">
        <f t="shared" si="103"/>
        <v>36</v>
      </c>
      <c r="AG170" s="85">
        <f t="shared" si="103"/>
        <v>36</v>
      </c>
      <c r="AH170" s="85">
        <f t="shared" si="103"/>
        <v>36</v>
      </c>
      <c r="AI170" s="85">
        <f t="shared" si="103"/>
        <v>36</v>
      </c>
      <c r="AJ170" s="85">
        <f t="shared" si="103"/>
        <v>36</v>
      </c>
      <c r="AK170" s="85">
        <f t="shared" si="103"/>
        <v>18</v>
      </c>
      <c r="AL170" s="85">
        <f t="shared" si="103"/>
        <v>0</v>
      </c>
      <c r="AM170" s="85">
        <f t="shared" si="103"/>
        <v>0</v>
      </c>
      <c r="AN170" s="85">
        <f t="shared" si="103"/>
        <v>0</v>
      </c>
      <c r="AO170" s="85">
        <f t="shared" si="103"/>
        <v>0</v>
      </c>
      <c r="AP170" s="85">
        <f t="shared" si="103"/>
        <v>0</v>
      </c>
      <c r="AQ170" s="85">
        <f t="shared" si="103"/>
        <v>0</v>
      </c>
      <c r="AR170" s="85">
        <f t="shared" si="103"/>
        <v>0</v>
      </c>
      <c r="AS170" s="85">
        <f t="shared" si="103"/>
        <v>0</v>
      </c>
      <c r="AT170" s="85">
        <f t="shared" si="103"/>
        <v>0</v>
      </c>
      <c r="AU170" s="85">
        <f t="shared" si="103"/>
        <v>0</v>
      </c>
      <c r="AV170" s="85">
        <f t="shared" si="103"/>
        <v>0</v>
      </c>
      <c r="AW170" s="85">
        <f t="shared" si="103"/>
        <v>0</v>
      </c>
      <c r="AX170" s="85">
        <f t="shared" si="103"/>
        <v>0</v>
      </c>
      <c r="AY170" s="85">
        <f t="shared" si="103"/>
        <v>0</v>
      </c>
      <c r="AZ170" s="85">
        <f t="shared" si="103"/>
        <v>0</v>
      </c>
      <c r="BA170" s="85">
        <f t="shared" si="103"/>
        <v>0</v>
      </c>
      <c r="BB170" s="85">
        <f t="shared" si="103"/>
        <v>0</v>
      </c>
      <c r="BC170" s="85">
        <f t="shared" si="103"/>
        <v>0</v>
      </c>
      <c r="BD170" s="85">
        <f t="shared" si="103"/>
        <v>0</v>
      </c>
      <c r="BE170" s="85">
        <f t="shared" si="103"/>
        <v>0</v>
      </c>
      <c r="BF170" s="17">
        <f t="shared" si="98"/>
        <v>1278</v>
      </c>
    </row>
    <row r="171" spans="1:59" s="29" customFormat="1" ht="19.5" customHeight="1">
      <c r="A171" s="25"/>
      <c r="B171" s="26"/>
      <c r="C171" s="26"/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8"/>
    </row>
    <row r="172" spans="2:59" s="29" customFormat="1" ht="19.5" customHeight="1">
      <c r="B172" s="30" t="s">
        <v>114</v>
      </c>
      <c r="C172" s="26"/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8"/>
    </row>
    <row r="173" spans="1:58" ht="47.25" customHeight="1">
      <c r="A173" s="768" t="s">
        <v>11</v>
      </c>
      <c r="B173" s="768" t="s">
        <v>69</v>
      </c>
      <c r="C173" s="768" t="s">
        <v>80</v>
      </c>
      <c r="D173" s="768" t="s">
        <v>81</v>
      </c>
      <c r="E173" s="602" t="s">
        <v>347</v>
      </c>
      <c r="F173" s="717" t="s">
        <v>83</v>
      </c>
      <c r="G173" s="717"/>
      <c r="H173" s="717"/>
      <c r="I173" s="602" t="s">
        <v>111</v>
      </c>
      <c r="J173" s="717" t="s">
        <v>84</v>
      </c>
      <c r="K173" s="717"/>
      <c r="L173" s="717"/>
      <c r="M173" s="717"/>
      <c r="N173" s="602" t="s">
        <v>348</v>
      </c>
      <c r="O173" s="716" t="s">
        <v>85</v>
      </c>
      <c r="P173" s="716"/>
      <c r="Q173" s="716"/>
      <c r="R173" s="603" t="s">
        <v>349</v>
      </c>
      <c r="S173" s="716" t="s">
        <v>87</v>
      </c>
      <c r="T173" s="716"/>
      <c r="U173" s="716"/>
      <c r="V173" s="603" t="s">
        <v>112</v>
      </c>
      <c r="W173" s="716" t="s">
        <v>88</v>
      </c>
      <c r="X173" s="716"/>
      <c r="Y173" s="716"/>
      <c r="Z173" s="716"/>
      <c r="AA173" s="603" t="s">
        <v>350</v>
      </c>
      <c r="AB173" s="716" t="s">
        <v>90</v>
      </c>
      <c r="AC173" s="716"/>
      <c r="AD173" s="716"/>
      <c r="AE173" s="603" t="s">
        <v>351</v>
      </c>
      <c r="AF173" s="716" t="s">
        <v>91</v>
      </c>
      <c r="AG173" s="716"/>
      <c r="AH173" s="716"/>
      <c r="AI173" s="602" t="s">
        <v>352</v>
      </c>
      <c r="AJ173" s="717" t="s">
        <v>92</v>
      </c>
      <c r="AK173" s="717"/>
      <c r="AL173" s="717"/>
      <c r="AM173" s="717"/>
      <c r="AN173" s="602" t="s">
        <v>353</v>
      </c>
      <c r="AO173" s="717" t="s">
        <v>93</v>
      </c>
      <c r="AP173" s="717"/>
      <c r="AQ173" s="717"/>
      <c r="AR173" s="602" t="s">
        <v>354</v>
      </c>
      <c r="AS173" s="717" t="s">
        <v>94</v>
      </c>
      <c r="AT173" s="717"/>
      <c r="AU173" s="717"/>
      <c r="AV173" s="602" t="s">
        <v>113</v>
      </c>
      <c r="AW173" s="717" t="s">
        <v>95</v>
      </c>
      <c r="AX173" s="717"/>
      <c r="AY173" s="717"/>
      <c r="AZ173" s="717"/>
      <c r="BA173" s="602" t="s">
        <v>355</v>
      </c>
      <c r="BB173" s="717" t="s">
        <v>96</v>
      </c>
      <c r="BC173" s="717"/>
      <c r="BD173" s="717"/>
      <c r="BE173" s="602" t="s">
        <v>356</v>
      </c>
      <c r="BF173" s="727" t="s">
        <v>16</v>
      </c>
    </row>
    <row r="174" spans="1:58" ht="9" customHeight="1">
      <c r="A174" s="768"/>
      <c r="B174" s="768"/>
      <c r="C174" s="768"/>
      <c r="D174" s="768"/>
      <c r="E174" s="719" t="s">
        <v>98</v>
      </c>
      <c r="F174" s="719"/>
      <c r="G174" s="719"/>
      <c r="H174" s="719"/>
      <c r="I174" s="719"/>
      <c r="J174" s="719"/>
      <c r="K174" s="719"/>
      <c r="L174" s="719"/>
      <c r="M174" s="719"/>
      <c r="N174" s="719"/>
      <c r="O174" s="719"/>
      <c r="P174" s="719"/>
      <c r="Q174" s="719"/>
      <c r="R174" s="719"/>
      <c r="S174" s="719"/>
      <c r="T174" s="719"/>
      <c r="U174" s="719"/>
      <c r="V174" s="719"/>
      <c r="W174" s="719"/>
      <c r="X174" s="719"/>
      <c r="Y174" s="719"/>
      <c r="Z174" s="719"/>
      <c r="AA174" s="719"/>
      <c r="AB174" s="719"/>
      <c r="AC174" s="719"/>
      <c r="AD174" s="719"/>
      <c r="AE174" s="719"/>
      <c r="AF174" s="719"/>
      <c r="AG174" s="719"/>
      <c r="AH174" s="719"/>
      <c r="AI174" s="719"/>
      <c r="AJ174" s="719"/>
      <c r="AK174" s="719"/>
      <c r="AL174" s="719"/>
      <c r="AM174" s="719"/>
      <c r="AN174" s="719"/>
      <c r="AO174" s="719"/>
      <c r="AP174" s="719"/>
      <c r="AQ174" s="719"/>
      <c r="AR174" s="719"/>
      <c r="AS174" s="719"/>
      <c r="AT174" s="719"/>
      <c r="AU174" s="719"/>
      <c r="AV174" s="719"/>
      <c r="AW174" s="719"/>
      <c r="AX174" s="719"/>
      <c r="AY174" s="719"/>
      <c r="AZ174" s="719"/>
      <c r="BA174" s="719"/>
      <c r="BB174" s="719"/>
      <c r="BC174" s="719"/>
      <c r="BD174" s="719"/>
      <c r="BE174" s="719"/>
      <c r="BF174" s="728"/>
    </row>
    <row r="175" spans="1:58" ht="9" customHeight="1">
      <c r="A175" s="768"/>
      <c r="B175" s="768"/>
      <c r="C175" s="768"/>
      <c r="D175" s="768"/>
      <c r="E175" s="56">
        <v>35</v>
      </c>
      <c r="F175" s="56">
        <v>36</v>
      </c>
      <c r="G175" s="56">
        <v>37</v>
      </c>
      <c r="H175" s="56">
        <v>38</v>
      </c>
      <c r="I175" s="56">
        <v>39</v>
      </c>
      <c r="J175" s="56">
        <v>40</v>
      </c>
      <c r="K175" s="56">
        <v>41</v>
      </c>
      <c r="L175" s="56">
        <v>42</v>
      </c>
      <c r="M175" s="56">
        <v>43</v>
      </c>
      <c r="N175" s="56">
        <v>44</v>
      </c>
      <c r="O175" s="56">
        <v>45</v>
      </c>
      <c r="P175" s="56">
        <v>46</v>
      </c>
      <c r="Q175" s="56">
        <v>47</v>
      </c>
      <c r="R175" s="56">
        <v>48</v>
      </c>
      <c r="S175" s="56">
        <v>49</v>
      </c>
      <c r="T175" s="56">
        <v>50</v>
      </c>
      <c r="U175" s="56">
        <v>51</v>
      </c>
      <c r="V175" s="56">
        <v>52</v>
      </c>
      <c r="W175" s="11">
        <v>1</v>
      </c>
      <c r="X175" s="11">
        <v>2</v>
      </c>
      <c r="Y175" s="11">
        <v>3</v>
      </c>
      <c r="Z175" s="11">
        <v>4</v>
      </c>
      <c r="AA175" s="11">
        <v>5</v>
      </c>
      <c r="AB175" s="11">
        <v>6</v>
      </c>
      <c r="AC175" s="11">
        <v>7</v>
      </c>
      <c r="AD175" s="11">
        <v>8</v>
      </c>
      <c r="AE175" s="11">
        <v>9</v>
      </c>
      <c r="AF175" s="11">
        <v>10</v>
      </c>
      <c r="AG175" s="11">
        <v>11</v>
      </c>
      <c r="AH175" s="11">
        <v>12</v>
      </c>
      <c r="AI175" s="11">
        <v>13</v>
      </c>
      <c r="AJ175" s="11">
        <v>14</v>
      </c>
      <c r="AK175" s="11">
        <v>15</v>
      </c>
      <c r="AL175" s="11">
        <v>16</v>
      </c>
      <c r="AM175" s="11">
        <v>17</v>
      </c>
      <c r="AN175" s="11">
        <v>18</v>
      </c>
      <c r="AO175" s="11">
        <v>19</v>
      </c>
      <c r="AP175" s="11">
        <v>20</v>
      </c>
      <c r="AQ175" s="11">
        <v>21</v>
      </c>
      <c r="AR175" s="11">
        <v>22</v>
      </c>
      <c r="AS175" s="11">
        <v>23</v>
      </c>
      <c r="AT175" s="11">
        <v>24</v>
      </c>
      <c r="AU175" s="11">
        <v>25</v>
      </c>
      <c r="AV175" s="11">
        <v>26</v>
      </c>
      <c r="AW175" s="11">
        <v>27</v>
      </c>
      <c r="AX175" s="11">
        <v>28</v>
      </c>
      <c r="AY175" s="11">
        <v>29</v>
      </c>
      <c r="AZ175" s="11">
        <v>30</v>
      </c>
      <c r="BA175" s="11">
        <v>31</v>
      </c>
      <c r="BB175" s="11">
        <v>32</v>
      </c>
      <c r="BC175" s="11">
        <v>33</v>
      </c>
      <c r="BD175" s="11">
        <v>34</v>
      </c>
      <c r="BE175" s="11">
        <v>35</v>
      </c>
      <c r="BF175" s="728"/>
    </row>
    <row r="176" spans="1:58" ht="9" customHeight="1">
      <c r="A176" s="768"/>
      <c r="B176" s="768"/>
      <c r="C176" s="768"/>
      <c r="D176" s="768"/>
      <c r="E176" s="720" t="s">
        <v>99</v>
      </c>
      <c r="F176" s="720"/>
      <c r="G176" s="720"/>
      <c r="H176" s="720"/>
      <c r="I176" s="720"/>
      <c r="J176" s="720"/>
      <c r="K176" s="720"/>
      <c r="L176" s="720"/>
      <c r="M176" s="720"/>
      <c r="N176" s="720"/>
      <c r="O176" s="720"/>
      <c r="P176" s="720"/>
      <c r="Q176" s="720"/>
      <c r="R176" s="720"/>
      <c r="S176" s="720"/>
      <c r="T176" s="720"/>
      <c r="U176" s="720"/>
      <c r="V176" s="720"/>
      <c r="W176" s="720"/>
      <c r="X176" s="720"/>
      <c r="Y176" s="720"/>
      <c r="Z176" s="720"/>
      <c r="AA176" s="720"/>
      <c r="AB176" s="720"/>
      <c r="AC176" s="720"/>
      <c r="AD176" s="720"/>
      <c r="AE176" s="720"/>
      <c r="AF176" s="720"/>
      <c r="AG176" s="720"/>
      <c r="AH176" s="720"/>
      <c r="AI176" s="720"/>
      <c r="AJ176" s="720"/>
      <c r="AK176" s="720"/>
      <c r="AL176" s="720"/>
      <c r="AM176" s="720"/>
      <c r="AN176" s="720"/>
      <c r="AO176" s="720"/>
      <c r="AP176" s="720"/>
      <c r="AQ176" s="720"/>
      <c r="AR176" s="720"/>
      <c r="AS176" s="720"/>
      <c r="AT176" s="720"/>
      <c r="AU176" s="720"/>
      <c r="AV176" s="720"/>
      <c r="AW176" s="720"/>
      <c r="AX176" s="720"/>
      <c r="AY176" s="720"/>
      <c r="AZ176" s="720"/>
      <c r="BA176" s="720"/>
      <c r="BB176" s="720"/>
      <c r="BC176" s="720"/>
      <c r="BD176" s="720"/>
      <c r="BE176" s="720"/>
      <c r="BF176" s="728"/>
    </row>
    <row r="177" spans="1:58" ht="9" customHeight="1">
      <c r="A177" s="768"/>
      <c r="B177" s="768"/>
      <c r="C177" s="768"/>
      <c r="D177" s="768"/>
      <c r="E177" s="55">
        <v>1</v>
      </c>
      <c r="F177" s="55">
        <v>2</v>
      </c>
      <c r="G177" s="55">
        <v>3</v>
      </c>
      <c r="H177" s="55">
        <v>4</v>
      </c>
      <c r="I177" s="55">
        <v>5</v>
      </c>
      <c r="J177" s="55">
        <v>6</v>
      </c>
      <c r="K177" s="55">
        <v>7</v>
      </c>
      <c r="L177" s="55">
        <v>8</v>
      </c>
      <c r="M177" s="55">
        <v>9</v>
      </c>
      <c r="N177" s="55">
        <v>10</v>
      </c>
      <c r="O177" s="55">
        <v>11</v>
      </c>
      <c r="P177" s="55">
        <v>12</v>
      </c>
      <c r="Q177" s="55">
        <v>13</v>
      </c>
      <c r="R177" s="55">
        <v>14</v>
      </c>
      <c r="S177" s="55">
        <v>15</v>
      </c>
      <c r="T177" s="55">
        <v>16</v>
      </c>
      <c r="U177" s="55">
        <v>17</v>
      </c>
      <c r="V177" s="55">
        <v>18</v>
      </c>
      <c r="W177" s="55">
        <v>19</v>
      </c>
      <c r="X177" s="55">
        <v>20</v>
      </c>
      <c r="Y177" s="55">
        <v>21</v>
      </c>
      <c r="Z177" s="55">
        <v>22</v>
      </c>
      <c r="AA177" s="55">
        <v>23</v>
      </c>
      <c r="AB177" s="55">
        <v>24</v>
      </c>
      <c r="AC177" s="55">
        <v>25</v>
      </c>
      <c r="AD177" s="55">
        <v>26</v>
      </c>
      <c r="AE177" s="55">
        <v>27</v>
      </c>
      <c r="AF177" s="55">
        <v>28</v>
      </c>
      <c r="AG177" s="55">
        <v>29</v>
      </c>
      <c r="AH177" s="55">
        <v>30</v>
      </c>
      <c r="AI177" s="55">
        <v>31</v>
      </c>
      <c r="AJ177" s="55">
        <v>32</v>
      </c>
      <c r="AK177" s="55">
        <v>33</v>
      </c>
      <c r="AL177" s="55">
        <v>34</v>
      </c>
      <c r="AM177" s="55">
        <v>35</v>
      </c>
      <c r="AN177" s="55">
        <v>36</v>
      </c>
      <c r="AO177" s="55">
        <v>37</v>
      </c>
      <c r="AP177" s="55">
        <v>38</v>
      </c>
      <c r="AQ177" s="55">
        <v>39</v>
      </c>
      <c r="AR177" s="55">
        <v>40</v>
      </c>
      <c r="AS177" s="55">
        <v>41</v>
      </c>
      <c r="AT177" s="55">
        <v>42</v>
      </c>
      <c r="AU177" s="55">
        <v>43</v>
      </c>
      <c r="AV177" s="55">
        <v>44</v>
      </c>
      <c r="AW177" s="55">
        <v>45</v>
      </c>
      <c r="AX177" s="55">
        <v>46</v>
      </c>
      <c r="AY177" s="55">
        <v>47</v>
      </c>
      <c r="AZ177" s="55">
        <v>48</v>
      </c>
      <c r="BA177" s="55">
        <v>49</v>
      </c>
      <c r="BB177" s="55">
        <v>50</v>
      </c>
      <c r="BC177" s="55">
        <v>51</v>
      </c>
      <c r="BD177" s="55">
        <v>52</v>
      </c>
      <c r="BE177" s="55">
        <v>53</v>
      </c>
      <c r="BF177" s="710"/>
    </row>
    <row r="178" spans="1:58" ht="29.25">
      <c r="A178" s="772" t="s">
        <v>11</v>
      </c>
      <c r="B178" s="33" t="s">
        <v>100</v>
      </c>
      <c r="C178" s="63" t="s">
        <v>18</v>
      </c>
      <c r="D178" s="12" t="s">
        <v>101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87"/>
      <c r="W178" s="8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13"/>
      <c r="BF178" s="13"/>
    </row>
    <row r="179" spans="1:58" ht="9.75" customHeight="1">
      <c r="A179" s="736"/>
      <c r="B179" s="54" t="s">
        <v>19</v>
      </c>
      <c r="C179" s="64" t="s">
        <v>20</v>
      </c>
      <c r="D179" s="57" t="s">
        <v>101</v>
      </c>
      <c r="E179" s="346"/>
      <c r="F179" s="346"/>
      <c r="G179" s="346"/>
      <c r="H179" s="346"/>
      <c r="I179" s="346"/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607">
        <v>0</v>
      </c>
      <c r="W179" s="607">
        <v>0</v>
      </c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  <c r="AH179" s="347"/>
      <c r="AI179" s="347"/>
      <c r="AJ179" s="347"/>
      <c r="AK179" s="347"/>
      <c r="AL179" s="347"/>
      <c r="AM179" s="347"/>
      <c r="AN179" s="347"/>
      <c r="AO179" s="347"/>
      <c r="AP179" s="347"/>
      <c r="AQ179" s="347"/>
      <c r="AR179" s="347"/>
      <c r="AS179" s="347"/>
      <c r="AT179" s="347" t="s">
        <v>60</v>
      </c>
      <c r="AU179" s="347"/>
      <c r="AV179" s="607">
        <v>0</v>
      </c>
      <c r="AW179" s="88"/>
      <c r="AX179" s="88"/>
      <c r="AY179" s="88"/>
      <c r="AZ179" s="88"/>
      <c r="BA179" s="88"/>
      <c r="BB179" s="88"/>
      <c r="BC179" s="88"/>
      <c r="BD179" s="88"/>
      <c r="BE179" s="57"/>
      <c r="BF179" s="14"/>
    </row>
    <row r="180" spans="1:58" ht="9.75" customHeight="1">
      <c r="A180" s="736"/>
      <c r="B180" s="62" t="s">
        <v>21</v>
      </c>
      <c r="C180" s="64" t="s">
        <v>22</v>
      </c>
      <c r="D180" s="57" t="s">
        <v>101</v>
      </c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6"/>
      <c r="V180" s="607">
        <v>0</v>
      </c>
      <c r="W180" s="607">
        <v>0</v>
      </c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6"/>
      <c r="AS180" s="346" t="s">
        <v>78</v>
      </c>
      <c r="AT180" s="347"/>
      <c r="AU180" s="347"/>
      <c r="AV180" s="607">
        <v>0</v>
      </c>
      <c r="AW180" s="88"/>
      <c r="AX180" s="88"/>
      <c r="AY180" s="88"/>
      <c r="AZ180" s="88"/>
      <c r="BA180" s="88"/>
      <c r="BB180" s="88"/>
      <c r="BC180" s="88"/>
      <c r="BD180" s="88"/>
      <c r="BE180" s="57"/>
      <c r="BF180" s="14"/>
    </row>
    <row r="181" spans="1:58" ht="9.75" customHeight="1">
      <c r="A181" s="736"/>
      <c r="B181" s="62" t="s">
        <v>23</v>
      </c>
      <c r="C181" s="64" t="s">
        <v>24</v>
      </c>
      <c r="D181" s="57" t="s">
        <v>101</v>
      </c>
      <c r="E181" s="348"/>
      <c r="F181" s="348"/>
      <c r="G181" s="348"/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6"/>
      <c r="V181" s="607">
        <v>0</v>
      </c>
      <c r="W181" s="607">
        <v>0</v>
      </c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6" t="s">
        <v>78</v>
      </c>
      <c r="AT181" s="347"/>
      <c r="AU181" s="347"/>
      <c r="AV181" s="607">
        <v>0</v>
      </c>
      <c r="AW181" s="88"/>
      <c r="AX181" s="88"/>
      <c r="AY181" s="88"/>
      <c r="AZ181" s="88"/>
      <c r="BA181" s="88"/>
      <c r="BB181" s="88"/>
      <c r="BC181" s="88"/>
      <c r="BD181" s="88"/>
      <c r="BE181" s="57"/>
      <c r="BF181" s="14"/>
    </row>
    <row r="182" spans="1:58" ht="9.75" customHeight="1">
      <c r="A182" s="736"/>
      <c r="B182" s="62" t="s">
        <v>25</v>
      </c>
      <c r="C182" s="64" t="s">
        <v>26</v>
      </c>
      <c r="D182" s="57" t="s">
        <v>101</v>
      </c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6"/>
      <c r="V182" s="607">
        <v>0</v>
      </c>
      <c r="W182" s="607">
        <v>0</v>
      </c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6" t="s">
        <v>78</v>
      </c>
      <c r="AT182" s="347"/>
      <c r="AU182" s="347"/>
      <c r="AV182" s="607">
        <v>0</v>
      </c>
      <c r="AW182" s="88"/>
      <c r="AX182" s="88"/>
      <c r="AY182" s="88"/>
      <c r="AZ182" s="88"/>
      <c r="BA182" s="88"/>
      <c r="BB182" s="88"/>
      <c r="BC182" s="88"/>
      <c r="BD182" s="88"/>
      <c r="BE182" s="57"/>
      <c r="BF182" s="14"/>
    </row>
    <row r="183" spans="1:59" s="9" customFormat="1" ht="24.75">
      <c r="A183" s="736"/>
      <c r="B183" s="62" t="s">
        <v>27</v>
      </c>
      <c r="C183" s="64" t="s">
        <v>28</v>
      </c>
      <c r="D183" s="61" t="s">
        <v>101</v>
      </c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49"/>
      <c r="T183" s="349"/>
      <c r="U183" s="346"/>
      <c r="V183" s="607">
        <v>0</v>
      </c>
      <c r="W183" s="607">
        <v>0</v>
      </c>
      <c r="X183" s="348"/>
      <c r="Y183" s="348"/>
      <c r="Z183" s="348"/>
      <c r="AA183" s="348"/>
      <c r="AB183" s="348"/>
      <c r="AC183" s="348"/>
      <c r="AD183" s="348"/>
      <c r="AE183" s="348"/>
      <c r="AF183" s="348"/>
      <c r="AG183" s="348"/>
      <c r="AH183" s="348"/>
      <c r="AI183" s="348"/>
      <c r="AJ183" s="348"/>
      <c r="AK183" s="348"/>
      <c r="AL183" s="348"/>
      <c r="AM183" s="348"/>
      <c r="AN183" s="348"/>
      <c r="AO183" s="348"/>
      <c r="AP183" s="348"/>
      <c r="AQ183" s="348"/>
      <c r="AR183" s="348"/>
      <c r="AS183" s="346" t="s">
        <v>78</v>
      </c>
      <c r="AT183" s="347"/>
      <c r="AU183" s="348"/>
      <c r="AV183" s="607">
        <v>0</v>
      </c>
      <c r="AW183" s="90"/>
      <c r="AX183" s="90"/>
      <c r="AY183" s="90"/>
      <c r="AZ183" s="90"/>
      <c r="BA183" s="90"/>
      <c r="BB183" s="90"/>
      <c r="BC183" s="90"/>
      <c r="BD183" s="90"/>
      <c r="BE183" s="61"/>
      <c r="BF183" s="22"/>
      <c r="BG183" s="1"/>
    </row>
    <row r="184" spans="1:59" s="9" customFormat="1" ht="9.75" customHeight="1">
      <c r="A184" s="736"/>
      <c r="B184" s="54" t="s">
        <v>29</v>
      </c>
      <c r="C184" s="64" t="s">
        <v>30</v>
      </c>
      <c r="D184" s="61" t="s">
        <v>101</v>
      </c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6"/>
      <c r="V184" s="607">
        <v>0</v>
      </c>
      <c r="W184" s="607">
        <v>0</v>
      </c>
      <c r="X184" s="348"/>
      <c r="Y184" s="348"/>
      <c r="Z184" s="348"/>
      <c r="AA184" s="348"/>
      <c r="AB184" s="348"/>
      <c r="AC184" s="348"/>
      <c r="AD184" s="348"/>
      <c r="AE184" s="348"/>
      <c r="AF184" s="348"/>
      <c r="AG184" s="348"/>
      <c r="AH184" s="348"/>
      <c r="AI184" s="348"/>
      <c r="AJ184" s="348"/>
      <c r="AK184" s="348"/>
      <c r="AL184" s="348"/>
      <c r="AM184" s="348"/>
      <c r="AN184" s="348"/>
      <c r="AO184" s="348"/>
      <c r="AP184" s="348"/>
      <c r="AQ184" s="348"/>
      <c r="AR184" s="348"/>
      <c r="AS184" s="346" t="s">
        <v>78</v>
      </c>
      <c r="AT184" s="347"/>
      <c r="AU184" s="348"/>
      <c r="AV184" s="607">
        <v>0</v>
      </c>
      <c r="AW184" s="90"/>
      <c r="AX184" s="90"/>
      <c r="AY184" s="90"/>
      <c r="AZ184" s="90"/>
      <c r="BA184" s="90"/>
      <c r="BB184" s="90"/>
      <c r="BC184" s="90"/>
      <c r="BD184" s="90"/>
      <c r="BE184" s="61"/>
      <c r="BF184" s="22"/>
      <c r="BG184" s="1"/>
    </row>
    <row r="185" spans="1:59" s="9" customFormat="1" ht="9.75" customHeight="1">
      <c r="A185" s="736"/>
      <c r="B185" s="54" t="s">
        <v>31</v>
      </c>
      <c r="C185" s="64" t="s">
        <v>32</v>
      </c>
      <c r="D185" s="61" t="s">
        <v>101</v>
      </c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349"/>
      <c r="S185" s="349"/>
      <c r="T185" s="349"/>
      <c r="U185" s="346"/>
      <c r="V185" s="607">
        <v>0</v>
      </c>
      <c r="W185" s="607">
        <v>0</v>
      </c>
      <c r="X185" s="348"/>
      <c r="Y185" s="348"/>
      <c r="Z185" s="348"/>
      <c r="AA185" s="348"/>
      <c r="AB185" s="348"/>
      <c r="AC185" s="348"/>
      <c r="AD185" s="348"/>
      <c r="AE185" s="348"/>
      <c r="AF185" s="348"/>
      <c r="AG185" s="348"/>
      <c r="AH185" s="348"/>
      <c r="AI185" s="348"/>
      <c r="AJ185" s="348"/>
      <c r="AK185" s="348"/>
      <c r="AL185" s="348"/>
      <c r="AM185" s="348"/>
      <c r="AN185" s="348"/>
      <c r="AO185" s="348"/>
      <c r="AP185" s="348"/>
      <c r="AQ185" s="348"/>
      <c r="AR185" s="348"/>
      <c r="AS185" s="346" t="s">
        <v>78</v>
      </c>
      <c r="AT185" s="347"/>
      <c r="AU185" s="348"/>
      <c r="AV185" s="607">
        <v>0</v>
      </c>
      <c r="AW185" s="90"/>
      <c r="AX185" s="90"/>
      <c r="AY185" s="90"/>
      <c r="AZ185" s="90"/>
      <c r="BA185" s="90"/>
      <c r="BB185" s="90"/>
      <c r="BC185" s="90"/>
      <c r="BD185" s="90"/>
      <c r="BE185" s="61"/>
      <c r="BF185" s="22"/>
      <c r="BG185" s="1"/>
    </row>
    <row r="186" spans="1:59" s="9" customFormat="1" ht="24.75">
      <c r="A186" s="736"/>
      <c r="B186" s="54" t="s">
        <v>49</v>
      </c>
      <c r="C186" s="64" t="s">
        <v>103</v>
      </c>
      <c r="D186" s="61" t="s">
        <v>101</v>
      </c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346"/>
      <c r="V186" s="607">
        <v>0</v>
      </c>
      <c r="W186" s="607">
        <v>0</v>
      </c>
      <c r="X186" s="348"/>
      <c r="Y186" s="348"/>
      <c r="Z186" s="348"/>
      <c r="AA186" s="348"/>
      <c r="AB186" s="348"/>
      <c r="AC186" s="348"/>
      <c r="AD186" s="348"/>
      <c r="AE186" s="348"/>
      <c r="AF186" s="348"/>
      <c r="AG186" s="348"/>
      <c r="AH186" s="348"/>
      <c r="AI186" s="348"/>
      <c r="AJ186" s="348"/>
      <c r="AK186" s="348"/>
      <c r="AL186" s="348"/>
      <c r="AM186" s="348"/>
      <c r="AN186" s="348"/>
      <c r="AO186" s="348"/>
      <c r="AP186" s="348"/>
      <c r="AQ186" s="348"/>
      <c r="AR186" s="348"/>
      <c r="AS186" s="346" t="s">
        <v>78</v>
      </c>
      <c r="AT186" s="347"/>
      <c r="AU186" s="348"/>
      <c r="AV186" s="607">
        <v>0</v>
      </c>
      <c r="AW186" s="90"/>
      <c r="AX186" s="90"/>
      <c r="AY186" s="90"/>
      <c r="AZ186" s="90"/>
      <c r="BA186" s="90"/>
      <c r="BB186" s="90"/>
      <c r="BC186" s="90"/>
      <c r="BD186" s="90"/>
      <c r="BE186" s="61"/>
      <c r="BF186" s="22"/>
      <c r="BG186" s="1"/>
    </row>
    <row r="187" spans="1:59" s="9" customFormat="1" ht="22.5">
      <c r="A187" s="736"/>
      <c r="B187" s="54" t="s">
        <v>50</v>
      </c>
      <c r="C187" s="64" t="s">
        <v>33</v>
      </c>
      <c r="D187" s="61" t="s">
        <v>101</v>
      </c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607">
        <v>0</v>
      </c>
      <c r="W187" s="607">
        <v>0</v>
      </c>
      <c r="X187" s="348"/>
      <c r="Y187" s="348"/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8"/>
      <c r="AO187" s="348"/>
      <c r="AP187" s="348"/>
      <c r="AQ187" s="348"/>
      <c r="AR187" s="348"/>
      <c r="AS187" s="348" t="s">
        <v>78</v>
      </c>
      <c r="AT187" s="347"/>
      <c r="AU187" s="348"/>
      <c r="AV187" s="607">
        <v>0</v>
      </c>
      <c r="AW187" s="90"/>
      <c r="AX187" s="90"/>
      <c r="AY187" s="90"/>
      <c r="AZ187" s="90"/>
      <c r="BA187" s="90"/>
      <c r="BB187" s="90"/>
      <c r="BC187" s="90"/>
      <c r="BD187" s="90"/>
      <c r="BE187" s="61"/>
      <c r="BF187" s="22"/>
      <c r="BG187" s="1"/>
    </row>
    <row r="188" spans="1:58" ht="39">
      <c r="A188" s="736"/>
      <c r="B188" s="59" t="s">
        <v>51</v>
      </c>
      <c r="C188" s="63" t="s">
        <v>129</v>
      </c>
      <c r="D188" s="16" t="s">
        <v>101</v>
      </c>
      <c r="E188" s="350"/>
      <c r="F188" s="350"/>
      <c r="G188" s="350"/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  <c r="U188" s="350"/>
      <c r="V188" s="350"/>
      <c r="W188" s="350"/>
      <c r="X188" s="350"/>
      <c r="Y188" s="350"/>
      <c r="Z188" s="350"/>
      <c r="AA188" s="350"/>
      <c r="AB188" s="350"/>
      <c r="AC188" s="350"/>
      <c r="AD188" s="350"/>
      <c r="AE188" s="350"/>
      <c r="AF188" s="350"/>
      <c r="AG188" s="350"/>
      <c r="AH188" s="350"/>
      <c r="AI188" s="350"/>
      <c r="AJ188" s="350"/>
      <c r="AK188" s="350"/>
      <c r="AL188" s="350"/>
      <c r="AM188" s="350"/>
      <c r="AN188" s="350"/>
      <c r="AO188" s="350"/>
      <c r="AP188" s="350"/>
      <c r="AQ188" s="350"/>
      <c r="AR188" s="350"/>
      <c r="AS188" s="350"/>
      <c r="AT188" s="350"/>
      <c r="AU188" s="350"/>
      <c r="AV188" s="350"/>
      <c r="AW188" s="89"/>
      <c r="AX188" s="89"/>
      <c r="AY188" s="89"/>
      <c r="AZ188" s="89"/>
      <c r="BA188" s="89"/>
      <c r="BB188" s="89"/>
      <c r="BC188" s="89"/>
      <c r="BD188" s="89"/>
      <c r="BE188" s="17"/>
      <c r="BF188" s="17"/>
    </row>
    <row r="189" spans="1:58" ht="9.75" customHeight="1">
      <c r="A189" s="736"/>
      <c r="B189" s="57" t="s">
        <v>124</v>
      </c>
      <c r="C189" s="66" t="s">
        <v>34</v>
      </c>
      <c r="D189" s="57" t="s">
        <v>101</v>
      </c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607">
        <v>0</v>
      </c>
      <c r="W189" s="607">
        <v>0</v>
      </c>
      <c r="X189" s="351"/>
      <c r="Y189" s="351"/>
      <c r="Z189" s="351"/>
      <c r="AA189" s="351"/>
      <c r="AB189" s="348"/>
      <c r="AC189" s="348"/>
      <c r="AD189" s="348"/>
      <c r="AE189" s="348"/>
      <c r="AF189" s="348"/>
      <c r="AG189" s="348"/>
      <c r="AH189" s="348"/>
      <c r="AI189" s="348"/>
      <c r="AJ189" s="348"/>
      <c r="AK189" s="348"/>
      <c r="AL189" s="348"/>
      <c r="AM189" s="348"/>
      <c r="AN189" s="348"/>
      <c r="AO189" s="348"/>
      <c r="AP189" s="348"/>
      <c r="AQ189" s="348"/>
      <c r="AR189" s="347"/>
      <c r="AS189" s="347"/>
      <c r="AT189" s="347" t="s">
        <v>60</v>
      </c>
      <c r="AU189" s="347"/>
      <c r="AV189" s="607">
        <v>0</v>
      </c>
      <c r="AW189" s="88"/>
      <c r="AX189" s="88"/>
      <c r="AY189" s="88"/>
      <c r="AZ189" s="88"/>
      <c r="BA189" s="88"/>
      <c r="BB189" s="88"/>
      <c r="BC189" s="88"/>
      <c r="BD189" s="88"/>
      <c r="BE189" s="57"/>
      <c r="BF189" s="22"/>
    </row>
    <row r="190" spans="1:58" ht="11.25" customHeight="1">
      <c r="A190" s="736"/>
      <c r="B190" s="57" t="s">
        <v>125</v>
      </c>
      <c r="C190" s="66" t="s">
        <v>130</v>
      </c>
      <c r="D190" s="57" t="s">
        <v>101</v>
      </c>
      <c r="E190" s="349"/>
      <c r="F190" s="349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49"/>
      <c r="U190" s="349"/>
      <c r="V190" s="607">
        <v>0</v>
      </c>
      <c r="W190" s="607">
        <v>0</v>
      </c>
      <c r="X190" s="348"/>
      <c r="Y190" s="348"/>
      <c r="Z190" s="348"/>
      <c r="AA190" s="348"/>
      <c r="AB190" s="348"/>
      <c r="AC190" s="348"/>
      <c r="AD190" s="348"/>
      <c r="AE190" s="348"/>
      <c r="AF190" s="348"/>
      <c r="AG190" s="348"/>
      <c r="AH190" s="348"/>
      <c r="AI190" s="348"/>
      <c r="AJ190" s="348"/>
      <c r="AK190" s="348"/>
      <c r="AL190" s="348"/>
      <c r="AM190" s="348"/>
      <c r="AN190" s="348"/>
      <c r="AO190" s="348"/>
      <c r="AP190" s="348"/>
      <c r="AQ190" s="348"/>
      <c r="AR190" s="348"/>
      <c r="AS190" s="348" t="s">
        <v>78</v>
      </c>
      <c r="AT190" s="347"/>
      <c r="AU190" s="347"/>
      <c r="AV190" s="607">
        <v>0</v>
      </c>
      <c r="AW190" s="88"/>
      <c r="AX190" s="88"/>
      <c r="AY190" s="88"/>
      <c r="AZ190" s="88"/>
      <c r="BA190" s="88"/>
      <c r="BB190" s="88"/>
      <c r="BC190" s="88"/>
      <c r="BD190" s="88"/>
      <c r="BE190" s="57"/>
      <c r="BF190" s="22"/>
    </row>
    <row r="191" spans="1:58" ht="12" customHeight="1">
      <c r="A191" s="736"/>
      <c r="B191" s="57" t="s">
        <v>126</v>
      </c>
      <c r="C191" s="66" t="s">
        <v>35</v>
      </c>
      <c r="D191" s="57" t="s">
        <v>101</v>
      </c>
      <c r="E191" s="349"/>
      <c r="F191" s="349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607">
        <v>0</v>
      </c>
      <c r="W191" s="607">
        <v>0</v>
      </c>
      <c r="X191" s="348"/>
      <c r="Y191" s="348"/>
      <c r="Z191" s="348"/>
      <c r="AA191" s="348"/>
      <c r="AB191" s="348"/>
      <c r="AC191" s="348"/>
      <c r="AD191" s="348"/>
      <c r="AE191" s="348"/>
      <c r="AF191" s="348"/>
      <c r="AG191" s="348"/>
      <c r="AH191" s="348"/>
      <c r="AI191" s="348"/>
      <c r="AJ191" s="348"/>
      <c r="AK191" s="348"/>
      <c r="AL191" s="348"/>
      <c r="AM191" s="348"/>
      <c r="AN191" s="348"/>
      <c r="AO191" s="348"/>
      <c r="AP191" s="348"/>
      <c r="AQ191" s="348"/>
      <c r="AR191" s="348"/>
      <c r="AS191" s="348"/>
      <c r="AT191" s="347"/>
      <c r="AU191" s="347" t="s">
        <v>60</v>
      </c>
      <c r="AV191" s="607">
        <v>0</v>
      </c>
      <c r="AW191" s="88"/>
      <c r="AX191" s="88"/>
      <c r="AY191" s="88"/>
      <c r="AZ191" s="88"/>
      <c r="BA191" s="88"/>
      <c r="BB191" s="88"/>
      <c r="BC191" s="88"/>
      <c r="BD191" s="88"/>
      <c r="BE191" s="57"/>
      <c r="BF191" s="22"/>
    </row>
    <row r="192" spans="1:59" s="32" customFormat="1" ht="15">
      <c r="A192" s="736"/>
      <c r="B192" s="770" t="s">
        <v>115</v>
      </c>
      <c r="C192" s="771"/>
      <c r="D192" s="12"/>
      <c r="E192" s="352"/>
      <c r="F192" s="352"/>
      <c r="G192" s="352"/>
      <c r="H192" s="352"/>
      <c r="I192" s="352"/>
      <c r="J192" s="352"/>
      <c r="K192" s="352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2"/>
      <c r="AI192" s="352"/>
      <c r="AJ192" s="352"/>
      <c r="AK192" s="352"/>
      <c r="AL192" s="353"/>
      <c r="AM192" s="352"/>
      <c r="AN192" s="352"/>
      <c r="AO192" s="352"/>
      <c r="AP192" s="352"/>
      <c r="AQ192" s="352"/>
      <c r="AR192" s="352"/>
      <c r="AS192" s="352">
        <v>9</v>
      </c>
      <c r="AT192" s="352">
        <v>2</v>
      </c>
      <c r="AU192" s="352">
        <v>1</v>
      </c>
      <c r="AV192" s="352"/>
      <c r="AW192" s="192"/>
      <c r="AX192" s="192"/>
      <c r="AY192" s="192"/>
      <c r="AZ192" s="192"/>
      <c r="BA192" s="192"/>
      <c r="BB192" s="192"/>
      <c r="BC192" s="192"/>
      <c r="BD192" s="192"/>
      <c r="BE192" s="193"/>
      <c r="BF192" s="194">
        <f>SUM(E192:BE192)</f>
        <v>12</v>
      </c>
      <c r="BG192" s="31"/>
    </row>
    <row r="193" spans="1:59" s="32" customFormat="1" ht="15">
      <c r="A193" s="957"/>
      <c r="B193" s="958"/>
      <c r="C193" s="958"/>
      <c r="D193" s="959"/>
      <c r="E193" s="960"/>
      <c r="F193" s="960"/>
      <c r="G193" s="961"/>
      <c r="H193" s="961"/>
      <c r="I193" s="960"/>
      <c r="J193" s="960"/>
      <c r="K193" s="961"/>
      <c r="L193" s="962"/>
      <c r="M193" s="963"/>
      <c r="N193" s="963"/>
      <c r="O193" s="963"/>
      <c r="P193" s="962"/>
      <c r="Q193" s="963"/>
      <c r="R193" s="963"/>
      <c r="S193" s="963"/>
      <c r="T193" s="962"/>
      <c r="U193" s="962"/>
      <c r="V193" s="963"/>
      <c r="W193" s="963"/>
      <c r="X193" s="963"/>
      <c r="Y193" s="962"/>
      <c r="Z193" s="963"/>
      <c r="AA193" s="963"/>
      <c r="AB193" s="963"/>
      <c r="AC193" s="962"/>
      <c r="AD193" s="963"/>
      <c r="AE193" s="963"/>
      <c r="AF193" s="963"/>
      <c r="AG193" s="962"/>
      <c r="AH193" s="961"/>
      <c r="AI193" s="960"/>
      <c r="AJ193" s="960"/>
      <c r="AK193" s="961"/>
      <c r="AL193" s="962"/>
      <c r="AM193" s="960"/>
      <c r="AN193" s="960"/>
      <c r="AO193" s="960"/>
      <c r="AP193" s="961"/>
      <c r="AQ193" s="960"/>
      <c r="AR193" s="960"/>
      <c r="AS193" s="960"/>
      <c r="AT193" s="961"/>
      <c r="AU193" s="961"/>
      <c r="AV193" s="960"/>
      <c r="AW193" s="964"/>
      <c r="AX193" s="965"/>
      <c r="AY193" s="965"/>
      <c r="AZ193" s="964"/>
      <c r="BA193" s="964"/>
      <c r="BB193" s="964"/>
      <c r="BC193" s="965"/>
      <c r="BD193" s="964"/>
      <c r="BE193" s="966"/>
      <c r="BF193" s="966"/>
      <c r="BG193" s="31"/>
    </row>
    <row r="194" spans="1:59" s="32" customFormat="1" ht="15">
      <c r="A194" s="957"/>
      <c r="B194" s="958"/>
      <c r="C194" s="958"/>
      <c r="D194" s="959"/>
      <c r="E194" s="960"/>
      <c r="F194" s="960"/>
      <c r="G194" s="961"/>
      <c r="H194" s="961"/>
      <c r="I194" s="960"/>
      <c r="J194" s="960"/>
      <c r="K194" s="961"/>
      <c r="L194" s="962"/>
      <c r="M194" s="963"/>
      <c r="N194" s="963"/>
      <c r="O194" s="963"/>
      <c r="P194" s="962"/>
      <c r="Q194" s="963"/>
      <c r="R194" s="963"/>
      <c r="S194" s="963"/>
      <c r="T194" s="962"/>
      <c r="U194" s="962"/>
      <c r="V194" s="963"/>
      <c r="W194" s="963"/>
      <c r="X194" s="963"/>
      <c r="Y194" s="962"/>
      <c r="Z194" s="963"/>
      <c r="AA194" s="963"/>
      <c r="AB194" s="963"/>
      <c r="AC194" s="962"/>
      <c r="AD194" s="963"/>
      <c r="AE194" s="963"/>
      <c r="AF194" s="963"/>
      <c r="AG194" s="962"/>
      <c r="AH194" s="961"/>
      <c r="AI194" s="960"/>
      <c r="AJ194" s="960"/>
      <c r="AK194" s="961"/>
      <c r="AL194" s="962"/>
      <c r="AM194" s="960"/>
      <c r="AN194" s="960"/>
      <c r="AO194" s="960"/>
      <c r="AP194" s="961"/>
      <c r="AQ194" s="960"/>
      <c r="AR194" s="960"/>
      <c r="AS194" s="960"/>
      <c r="AT194" s="961"/>
      <c r="AU194" s="961"/>
      <c r="AV194" s="960"/>
      <c r="AW194" s="964"/>
      <c r="AX194" s="965"/>
      <c r="AY194" s="965"/>
      <c r="AZ194" s="964"/>
      <c r="BA194" s="964"/>
      <c r="BB194" s="964"/>
      <c r="BC194" s="965"/>
      <c r="BD194" s="964"/>
      <c r="BE194" s="966"/>
      <c r="BF194" s="966"/>
      <c r="BG194" s="31"/>
    </row>
    <row r="195" spans="1:59" s="32" customFormat="1" ht="15">
      <c r="A195" s="957"/>
      <c r="B195" s="958"/>
      <c r="C195" s="958"/>
      <c r="D195" s="959"/>
      <c r="E195" s="960"/>
      <c r="F195" s="960"/>
      <c r="G195" s="961"/>
      <c r="H195" s="961"/>
      <c r="I195" s="960"/>
      <c r="J195" s="960"/>
      <c r="K195" s="961"/>
      <c r="L195" s="962"/>
      <c r="M195" s="963"/>
      <c r="N195" s="963"/>
      <c r="O195" s="963"/>
      <c r="P195" s="962"/>
      <c r="Q195" s="963"/>
      <c r="R195" s="963"/>
      <c r="S195" s="963"/>
      <c r="T195" s="962"/>
      <c r="U195" s="962"/>
      <c r="V195" s="963"/>
      <c r="W195" s="963"/>
      <c r="X195" s="963"/>
      <c r="Y195" s="962"/>
      <c r="Z195" s="963"/>
      <c r="AA195" s="963"/>
      <c r="AB195" s="963"/>
      <c r="AC195" s="962"/>
      <c r="AD195" s="963"/>
      <c r="AE195" s="963"/>
      <c r="AF195" s="963"/>
      <c r="AG195" s="962"/>
      <c r="AH195" s="961"/>
      <c r="AI195" s="960"/>
      <c r="AJ195" s="960"/>
      <c r="AK195" s="961"/>
      <c r="AL195" s="962"/>
      <c r="AM195" s="960"/>
      <c r="AN195" s="960"/>
      <c r="AO195" s="960"/>
      <c r="AP195" s="961"/>
      <c r="AQ195" s="960"/>
      <c r="AR195" s="960"/>
      <c r="AS195" s="960"/>
      <c r="AT195" s="961"/>
      <c r="AU195" s="961"/>
      <c r="AV195" s="960"/>
      <c r="AW195" s="964"/>
      <c r="AX195" s="965"/>
      <c r="AY195" s="965"/>
      <c r="AZ195" s="964"/>
      <c r="BA195" s="964"/>
      <c r="BB195" s="964"/>
      <c r="BC195" s="965"/>
      <c r="BD195" s="964"/>
      <c r="BE195" s="966"/>
      <c r="BF195" s="966"/>
      <c r="BG195" s="31"/>
    </row>
    <row r="196" spans="1:59" s="32" customFormat="1" ht="15">
      <c r="A196" s="957"/>
      <c r="B196" s="958"/>
      <c r="C196" s="958"/>
      <c r="D196" s="959"/>
      <c r="E196" s="960"/>
      <c r="F196" s="960"/>
      <c r="G196" s="961"/>
      <c r="H196" s="961"/>
      <c r="I196" s="960"/>
      <c r="J196" s="960"/>
      <c r="K196" s="961"/>
      <c r="L196" s="962"/>
      <c r="M196" s="963"/>
      <c r="N196" s="963"/>
      <c r="O196" s="963"/>
      <c r="P196" s="962"/>
      <c r="Q196" s="963"/>
      <c r="R196" s="963"/>
      <c r="S196" s="963"/>
      <c r="T196" s="962"/>
      <c r="U196" s="962"/>
      <c r="V196" s="963"/>
      <c r="W196" s="963"/>
      <c r="X196" s="963"/>
      <c r="Y196" s="962"/>
      <c r="Z196" s="963"/>
      <c r="AA196" s="963"/>
      <c r="AB196" s="963"/>
      <c r="AC196" s="962"/>
      <c r="AD196" s="963"/>
      <c r="AE196" s="963"/>
      <c r="AF196" s="963"/>
      <c r="AG196" s="962"/>
      <c r="AH196" s="961"/>
      <c r="AI196" s="960"/>
      <c r="AJ196" s="960"/>
      <c r="AK196" s="961"/>
      <c r="AL196" s="962"/>
      <c r="AM196" s="960"/>
      <c r="AN196" s="960"/>
      <c r="AO196" s="960"/>
      <c r="AP196" s="961"/>
      <c r="AQ196" s="960"/>
      <c r="AR196" s="960"/>
      <c r="AS196" s="960"/>
      <c r="AT196" s="961"/>
      <c r="AU196" s="961"/>
      <c r="AV196" s="960"/>
      <c r="AW196" s="964"/>
      <c r="AX196" s="965"/>
      <c r="AY196" s="965"/>
      <c r="AZ196" s="964"/>
      <c r="BA196" s="964"/>
      <c r="BB196" s="964"/>
      <c r="BC196" s="965"/>
      <c r="BD196" s="964"/>
      <c r="BE196" s="966"/>
      <c r="BF196" s="966"/>
      <c r="BG196" s="31"/>
    </row>
    <row r="197" spans="1:59" s="32" customFormat="1" ht="15">
      <c r="A197" s="957"/>
      <c r="B197" s="30" t="s">
        <v>114</v>
      </c>
      <c r="C197" s="26"/>
      <c r="D197" s="26"/>
      <c r="E197" s="27"/>
      <c r="F197" s="27"/>
      <c r="G197" s="27"/>
      <c r="H197" s="27"/>
      <c r="I197" s="27"/>
      <c r="J197" s="960"/>
      <c r="K197" s="961"/>
      <c r="L197" s="962"/>
      <c r="M197" s="963"/>
      <c r="N197" s="963"/>
      <c r="O197" s="963"/>
      <c r="P197" s="962"/>
      <c r="Q197" s="963"/>
      <c r="R197" s="963"/>
      <c r="S197" s="963"/>
      <c r="T197" s="962"/>
      <c r="U197" s="962"/>
      <c r="V197" s="963"/>
      <c r="W197" s="963"/>
      <c r="X197" s="963"/>
      <c r="Y197" s="962"/>
      <c r="Z197" s="963"/>
      <c r="AA197" s="963"/>
      <c r="AB197" s="963"/>
      <c r="AC197" s="962"/>
      <c r="AD197" s="963"/>
      <c r="AE197" s="963"/>
      <c r="AF197" s="963"/>
      <c r="AG197" s="962"/>
      <c r="AH197" s="961"/>
      <c r="AI197" s="960"/>
      <c r="AJ197" s="960"/>
      <c r="AK197" s="961"/>
      <c r="AL197" s="962"/>
      <c r="AM197" s="960"/>
      <c r="AN197" s="960"/>
      <c r="AO197" s="960"/>
      <c r="AP197" s="961"/>
      <c r="AQ197" s="960"/>
      <c r="AR197" s="960"/>
      <c r="AS197" s="960"/>
      <c r="AT197" s="961"/>
      <c r="AU197" s="961"/>
      <c r="AV197" s="960"/>
      <c r="AW197" s="964"/>
      <c r="AX197" s="965"/>
      <c r="AY197" s="965"/>
      <c r="AZ197" s="964"/>
      <c r="BA197" s="964"/>
      <c r="BB197" s="964"/>
      <c r="BC197" s="965"/>
      <c r="BD197" s="964"/>
      <c r="BE197" s="966"/>
      <c r="BF197" s="966"/>
      <c r="BG197" s="31"/>
    </row>
    <row r="198" spans="1:59" s="9" customFormat="1" ht="46.5" customHeight="1">
      <c r="A198" s="768" t="s">
        <v>12</v>
      </c>
      <c r="B198" s="768" t="s">
        <v>69</v>
      </c>
      <c r="C198" s="768" t="s">
        <v>80</v>
      </c>
      <c r="D198" s="768" t="s">
        <v>81</v>
      </c>
      <c r="E198" s="604" t="s">
        <v>356</v>
      </c>
      <c r="F198" s="732" t="s">
        <v>83</v>
      </c>
      <c r="G198" s="730"/>
      <c r="H198" s="730"/>
      <c r="I198" s="731"/>
      <c r="J198" s="732" t="s">
        <v>84</v>
      </c>
      <c r="K198" s="730"/>
      <c r="L198" s="730"/>
      <c r="M198" s="731"/>
      <c r="N198" s="604" t="s">
        <v>357</v>
      </c>
      <c r="O198" s="721" t="s">
        <v>85</v>
      </c>
      <c r="P198" s="722"/>
      <c r="Q198" s="723"/>
      <c r="R198" s="605" t="s">
        <v>358</v>
      </c>
      <c r="S198" s="721" t="s">
        <v>87</v>
      </c>
      <c r="T198" s="722"/>
      <c r="U198" s="722"/>
      <c r="V198" s="723"/>
      <c r="W198" s="605" t="s">
        <v>359</v>
      </c>
      <c r="X198" s="721" t="s">
        <v>88</v>
      </c>
      <c r="Y198" s="722"/>
      <c r="Z198" s="723"/>
      <c r="AA198" s="605" t="s">
        <v>360</v>
      </c>
      <c r="AB198" s="721" t="s">
        <v>90</v>
      </c>
      <c r="AC198" s="722"/>
      <c r="AD198" s="723"/>
      <c r="AE198" s="605" t="s">
        <v>361</v>
      </c>
      <c r="AF198" s="721" t="s">
        <v>91</v>
      </c>
      <c r="AG198" s="722"/>
      <c r="AH198" s="722"/>
      <c r="AI198" s="723"/>
      <c r="AJ198" s="732" t="s">
        <v>92</v>
      </c>
      <c r="AK198" s="730"/>
      <c r="AL198" s="730"/>
      <c r="AM198" s="731"/>
      <c r="AN198" s="604" t="s">
        <v>362</v>
      </c>
      <c r="AO198" s="732" t="s">
        <v>93</v>
      </c>
      <c r="AP198" s="730"/>
      <c r="AQ198" s="731"/>
      <c r="AR198" s="604" t="s">
        <v>363</v>
      </c>
      <c r="AS198" s="732" t="s">
        <v>94</v>
      </c>
      <c r="AT198" s="730"/>
      <c r="AU198" s="730"/>
      <c r="AV198" s="731"/>
      <c r="AW198" s="732" t="s">
        <v>95</v>
      </c>
      <c r="AX198" s="730"/>
      <c r="AY198" s="730"/>
      <c r="AZ198" s="731"/>
      <c r="BA198" s="604" t="s">
        <v>364</v>
      </c>
      <c r="BB198" s="732" t="s">
        <v>96</v>
      </c>
      <c r="BC198" s="730"/>
      <c r="BD198" s="731"/>
      <c r="BE198" s="604" t="s">
        <v>365</v>
      </c>
      <c r="BF198" s="718" t="s">
        <v>16</v>
      </c>
      <c r="BG198" s="1"/>
    </row>
    <row r="199" spans="1:58" ht="9" customHeight="1">
      <c r="A199" s="768"/>
      <c r="B199" s="768"/>
      <c r="C199" s="768"/>
      <c r="D199" s="768"/>
      <c r="E199" s="719" t="s">
        <v>98</v>
      </c>
      <c r="F199" s="719"/>
      <c r="G199" s="719"/>
      <c r="H199" s="719"/>
      <c r="I199" s="719"/>
      <c r="J199" s="719"/>
      <c r="K199" s="719"/>
      <c r="L199" s="719"/>
      <c r="M199" s="719"/>
      <c r="N199" s="719"/>
      <c r="O199" s="719"/>
      <c r="P199" s="719"/>
      <c r="Q199" s="719"/>
      <c r="R199" s="719"/>
      <c r="S199" s="719"/>
      <c r="T199" s="719"/>
      <c r="U199" s="719"/>
      <c r="V199" s="719"/>
      <c r="W199" s="719"/>
      <c r="X199" s="719"/>
      <c r="Y199" s="719"/>
      <c r="Z199" s="719"/>
      <c r="AA199" s="719"/>
      <c r="AB199" s="719"/>
      <c r="AC199" s="719"/>
      <c r="AD199" s="719"/>
      <c r="AE199" s="719"/>
      <c r="AF199" s="719"/>
      <c r="AG199" s="719"/>
      <c r="AH199" s="719"/>
      <c r="AI199" s="719"/>
      <c r="AJ199" s="719"/>
      <c r="AK199" s="719"/>
      <c r="AL199" s="719"/>
      <c r="AM199" s="719"/>
      <c r="AN199" s="719"/>
      <c r="AO199" s="719"/>
      <c r="AP199" s="719"/>
      <c r="AQ199" s="719"/>
      <c r="AR199" s="719"/>
      <c r="AS199" s="719"/>
      <c r="AT199" s="719"/>
      <c r="AU199" s="719"/>
      <c r="AV199" s="719"/>
      <c r="AW199" s="719"/>
      <c r="AX199" s="719"/>
      <c r="AY199" s="719"/>
      <c r="AZ199" s="719"/>
      <c r="BA199" s="719"/>
      <c r="BB199" s="719"/>
      <c r="BC199" s="719"/>
      <c r="BD199" s="719"/>
      <c r="BE199" s="719"/>
      <c r="BF199" s="718"/>
    </row>
    <row r="200" spans="1:58" ht="9" customHeight="1">
      <c r="A200" s="768"/>
      <c r="B200" s="768"/>
      <c r="C200" s="768"/>
      <c r="D200" s="768"/>
      <c r="E200" s="56">
        <v>35</v>
      </c>
      <c r="F200" s="56">
        <v>36</v>
      </c>
      <c r="G200" s="56">
        <v>37</v>
      </c>
      <c r="H200" s="56">
        <v>38</v>
      </c>
      <c r="I200" s="56">
        <v>39</v>
      </c>
      <c r="J200" s="56">
        <v>40</v>
      </c>
      <c r="K200" s="56">
        <v>41</v>
      </c>
      <c r="L200" s="56">
        <v>42</v>
      </c>
      <c r="M200" s="56">
        <v>43</v>
      </c>
      <c r="N200" s="56">
        <v>44</v>
      </c>
      <c r="O200" s="56">
        <v>45</v>
      </c>
      <c r="P200" s="56">
        <v>46</v>
      </c>
      <c r="Q200" s="56">
        <v>47</v>
      </c>
      <c r="R200" s="56">
        <v>48</v>
      </c>
      <c r="S200" s="56">
        <v>49</v>
      </c>
      <c r="T200" s="56">
        <v>50</v>
      </c>
      <c r="U200" s="56">
        <v>51</v>
      </c>
      <c r="V200" s="56">
        <v>52</v>
      </c>
      <c r="W200" s="11">
        <v>1</v>
      </c>
      <c r="X200" s="11">
        <v>2</v>
      </c>
      <c r="Y200" s="11">
        <v>3</v>
      </c>
      <c r="Z200" s="11">
        <v>4</v>
      </c>
      <c r="AA200" s="11">
        <v>5</v>
      </c>
      <c r="AB200" s="11">
        <v>6</v>
      </c>
      <c r="AC200" s="11">
        <v>7</v>
      </c>
      <c r="AD200" s="11">
        <v>8</v>
      </c>
      <c r="AE200" s="11">
        <v>9</v>
      </c>
      <c r="AF200" s="11">
        <v>10</v>
      </c>
      <c r="AG200" s="11">
        <v>11</v>
      </c>
      <c r="AH200" s="11">
        <v>12</v>
      </c>
      <c r="AI200" s="11">
        <v>13</v>
      </c>
      <c r="AJ200" s="11">
        <v>14</v>
      </c>
      <c r="AK200" s="11">
        <v>15</v>
      </c>
      <c r="AL200" s="11">
        <v>16</v>
      </c>
      <c r="AM200" s="11">
        <v>17</v>
      </c>
      <c r="AN200" s="11">
        <v>18</v>
      </c>
      <c r="AO200" s="11">
        <v>19</v>
      </c>
      <c r="AP200" s="11">
        <v>20</v>
      </c>
      <c r="AQ200" s="11">
        <v>21</v>
      </c>
      <c r="AR200" s="11">
        <v>22</v>
      </c>
      <c r="AS200" s="11">
        <v>23</v>
      </c>
      <c r="AT200" s="11">
        <v>24</v>
      </c>
      <c r="AU200" s="11">
        <v>25</v>
      </c>
      <c r="AV200" s="11">
        <v>26</v>
      </c>
      <c r="AW200" s="11">
        <v>27</v>
      </c>
      <c r="AX200" s="11">
        <v>28</v>
      </c>
      <c r="AY200" s="11">
        <v>29</v>
      </c>
      <c r="AZ200" s="11">
        <v>30</v>
      </c>
      <c r="BA200" s="11">
        <v>31</v>
      </c>
      <c r="BB200" s="11">
        <v>32</v>
      </c>
      <c r="BC200" s="11">
        <v>33</v>
      </c>
      <c r="BD200" s="11">
        <v>34</v>
      </c>
      <c r="BE200" s="11">
        <v>35</v>
      </c>
      <c r="BF200" s="718"/>
    </row>
    <row r="201" spans="1:58" ht="9" customHeight="1">
      <c r="A201" s="768"/>
      <c r="B201" s="768"/>
      <c r="C201" s="768"/>
      <c r="D201" s="768"/>
      <c r="E201" s="720" t="s">
        <v>99</v>
      </c>
      <c r="F201" s="720"/>
      <c r="G201" s="720"/>
      <c r="H201" s="720"/>
      <c r="I201" s="720"/>
      <c r="J201" s="720"/>
      <c r="K201" s="720"/>
      <c r="L201" s="720"/>
      <c r="M201" s="720"/>
      <c r="N201" s="720"/>
      <c r="O201" s="720"/>
      <c r="P201" s="720"/>
      <c r="Q201" s="720"/>
      <c r="R201" s="720"/>
      <c r="S201" s="720"/>
      <c r="T201" s="720"/>
      <c r="U201" s="720"/>
      <c r="V201" s="720"/>
      <c r="W201" s="720"/>
      <c r="X201" s="720"/>
      <c r="Y201" s="720"/>
      <c r="Z201" s="720"/>
      <c r="AA201" s="720"/>
      <c r="AB201" s="720"/>
      <c r="AC201" s="720"/>
      <c r="AD201" s="720"/>
      <c r="AE201" s="720"/>
      <c r="AF201" s="720"/>
      <c r="AG201" s="720"/>
      <c r="AH201" s="720"/>
      <c r="AI201" s="720"/>
      <c r="AJ201" s="720"/>
      <c r="AK201" s="720"/>
      <c r="AL201" s="720"/>
      <c r="AM201" s="720"/>
      <c r="AN201" s="720"/>
      <c r="AO201" s="720"/>
      <c r="AP201" s="720"/>
      <c r="AQ201" s="720"/>
      <c r="AR201" s="720"/>
      <c r="AS201" s="720"/>
      <c r="AT201" s="720"/>
      <c r="AU201" s="720"/>
      <c r="AV201" s="720"/>
      <c r="AW201" s="720"/>
      <c r="AX201" s="720"/>
      <c r="AY201" s="720"/>
      <c r="AZ201" s="720"/>
      <c r="BA201" s="720"/>
      <c r="BB201" s="720"/>
      <c r="BC201" s="720"/>
      <c r="BD201" s="720"/>
      <c r="BE201" s="720"/>
      <c r="BF201" s="718"/>
    </row>
    <row r="202" spans="1:60" ht="9" customHeight="1">
      <c r="A202" s="768"/>
      <c r="B202" s="768"/>
      <c r="C202" s="768"/>
      <c r="D202" s="768"/>
      <c r="E202" s="55">
        <v>1</v>
      </c>
      <c r="F202" s="55">
        <v>2</v>
      </c>
      <c r="G202" s="55">
        <v>3</v>
      </c>
      <c r="H202" s="55">
        <v>4</v>
      </c>
      <c r="I202" s="55">
        <v>5</v>
      </c>
      <c r="J202" s="55">
        <v>6</v>
      </c>
      <c r="K202" s="55">
        <v>7</v>
      </c>
      <c r="L202" s="55">
        <v>8</v>
      </c>
      <c r="M202" s="55">
        <v>9</v>
      </c>
      <c r="N202" s="55">
        <v>10</v>
      </c>
      <c r="O202" s="55">
        <v>11</v>
      </c>
      <c r="P202" s="55">
        <v>12</v>
      </c>
      <c r="Q202" s="55">
        <v>13</v>
      </c>
      <c r="R202" s="55">
        <v>14</v>
      </c>
      <c r="S202" s="55">
        <v>15</v>
      </c>
      <c r="T202" s="55">
        <v>16</v>
      </c>
      <c r="U202" s="55">
        <v>17</v>
      </c>
      <c r="V202" s="55">
        <v>18</v>
      </c>
      <c r="W202" s="55">
        <v>19</v>
      </c>
      <c r="X202" s="55">
        <v>20</v>
      </c>
      <c r="Y202" s="55">
        <v>21</v>
      </c>
      <c r="Z202" s="55">
        <v>22</v>
      </c>
      <c r="AA202" s="55">
        <v>23</v>
      </c>
      <c r="AB202" s="55">
        <v>24</v>
      </c>
      <c r="AC202" s="55">
        <v>25</v>
      </c>
      <c r="AD202" s="55">
        <v>26</v>
      </c>
      <c r="AE202" s="55">
        <v>27</v>
      </c>
      <c r="AF202" s="55">
        <v>28</v>
      </c>
      <c r="AG202" s="55">
        <v>29</v>
      </c>
      <c r="AH202" s="55">
        <v>30</v>
      </c>
      <c r="AI202" s="55">
        <v>31</v>
      </c>
      <c r="AJ202" s="55">
        <v>32</v>
      </c>
      <c r="AK202" s="55">
        <v>33</v>
      </c>
      <c r="AL202" s="55">
        <v>34</v>
      </c>
      <c r="AM202" s="55">
        <v>35</v>
      </c>
      <c r="AN202" s="55">
        <v>36</v>
      </c>
      <c r="AO202" s="55">
        <v>37</v>
      </c>
      <c r="AP202" s="55">
        <v>38</v>
      </c>
      <c r="AQ202" s="55">
        <v>39</v>
      </c>
      <c r="AR202" s="55">
        <v>40</v>
      </c>
      <c r="AS202" s="55">
        <v>41</v>
      </c>
      <c r="AT202" s="55">
        <v>42</v>
      </c>
      <c r="AU202" s="55">
        <v>43</v>
      </c>
      <c r="AV202" s="55">
        <v>44</v>
      </c>
      <c r="AW202" s="55">
        <v>45</v>
      </c>
      <c r="AX202" s="55">
        <v>46</v>
      </c>
      <c r="AY202" s="55">
        <v>47</v>
      </c>
      <c r="AZ202" s="55">
        <v>48</v>
      </c>
      <c r="BA202" s="55">
        <v>49</v>
      </c>
      <c r="BB202" s="55">
        <v>50</v>
      </c>
      <c r="BC202" s="55">
        <v>51</v>
      </c>
      <c r="BD202" s="55">
        <v>52</v>
      </c>
      <c r="BE202" s="55">
        <v>53</v>
      </c>
      <c r="BF202" s="718"/>
      <c r="BH202" s="9"/>
    </row>
    <row r="203" spans="1:58" ht="39">
      <c r="A203" s="733" t="s">
        <v>216</v>
      </c>
      <c r="B203" s="582" t="s">
        <v>131</v>
      </c>
      <c r="C203" s="63" t="s">
        <v>132</v>
      </c>
      <c r="D203" s="12" t="s">
        <v>101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</row>
    <row r="204" spans="1:58" ht="16.5">
      <c r="A204" s="733"/>
      <c r="B204" s="598" t="s">
        <v>133</v>
      </c>
      <c r="C204" s="64" t="s">
        <v>137</v>
      </c>
      <c r="D204" s="57" t="s">
        <v>101</v>
      </c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 t="s">
        <v>78</v>
      </c>
      <c r="T204" s="56"/>
      <c r="U204" s="56"/>
      <c r="V204" s="12">
        <v>0</v>
      </c>
      <c r="W204" s="12">
        <v>0</v>
      </c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12">
        <v>0</v>
      </c>
      <c r="AW204" s="57"/>
      <c r="AX204" s="57"/>
      <c r="AY204" s="57"/>
      <c r="AZ204" s="57"/>
      <c r="BA204" s="57"/>
      <c r="BB204" s="57"/>
      <c r="BC204" s="57"/>
      <c r="BD204" s="57"/>
      <c r="BE204" s="57"/>
      <c r="BF204" s="14"/>
    </row>
    <row r="205" spans="1:58" ht="16.5">
      <c r="A205" s="733"/>
      <c r="B205" s="598" t="s">
        <v>134</v>
      </c>
      <c r="C205" s="64" t="s">
        <v>26</v>
      </c>
      <c r="D205" s="57" t="s">
        <v>101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6" t="s">
        <v>78</v>
      </c>
      <c r="T205" s="56"/>
      <c r="U205" s="57"/>
      <c r="V205" s="12">
        <v>0</v>
      </c>
      <c r="W205" s="12">
        <v>0</v>
      </c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81"/>
      <c r="AP205" s="57"/>
      <c r="AQ205" s="57"/>
      <c r="AR205" s="56"/>
      <c r="AS205" s="56"/>
      <c r="AT205" s="15"/>
      <c r="AU205" s="57"/>
      <c r="AV205" s="12">
        <v>0</v>
      </c>
      <c r="AW205" s="57"/>
      <c r="AX205" s="57"/>
      <c r="AY205" s="57"/>
      <c r="AZ205" s="57"/>
      <c r="BA205" s="57"/>
      <c r="BB205" s="57"/>
      <c r="BC205" s="57"/>
      <c r="BD205" s="57"/>
      <c r="BE205" s="57"/>
      <c r="BF205" s="14"/>
    </row>
    <row r="206" spans="1:58" ht="16.5">
      <c r="A206" s="733"/>
      <c r="B206" s="599" t="s">
        <v>135</v>
      </c>
      <c r="C206" s="64" t="s">
        <v>24</v>
      </c>
      <c r="D206" s="57" t="s">
        <v>101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12">
        <v>0</v>
      </c>
      <c r="W206" s="12">
        <v>0</v>
      </c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15"/>
      <c r="AU206" s="57"/>
      <c r="AV206" s="12">
        <v>0</v>
      </c>
      <c r="AW206" s="57"/>
      <c r="AX206" s="57"/>
      <c r="AY206" s="57"/>
      <c r="AZ206" s="57"/>
      <c r="BA206" s="57"/>
      <c r="BB206" s="57"/>
      <c r="BC206" s="57"/>
      <c r="BD206" s="57"/>
      <c r="BE206" s="57"/>
      <c r="BF206" s="14"/>
    </row>
    <row r="207" spans="1:58" ht="16.5">
      <c r="A207" s="733"/>
      <c r="B207" s="598" t="s">
        <v>136</v>
      </c>
      <c r="C207" s="64" t="s">
        <v>33</v>
      </c>
      <c r="D207" s="57" t="s">
        <v>101</v>
      </c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12">
        <v>0</v>
      </c>
      <c r="W207" s="12">
        <v>0</v>
      </c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 t="s">
        <v>79</v>
      </c>
      <c r="AU207" s="57"/>
      <c r="AV207" s="12">
        <v>0</v>
      </c>
      <c r="AW207" s="57"/>
      <c r="AX207" s="57"/>
      <c r="AY207" s="57"/>
      <c r="AZ207" s="57"/>
      <c r="BA207" s="57"/>
      <c r="BB207" s="57"/>
      <c r="BC207" s="57"/>
      <c r="BD207" s="57"/>
      <c r="BE207" s="57"/>
      <c r="BF207" s="14"/>
    </row>
    <row r="208" spans="1:58" ht="39">
      <c r="A208" s="733"/>
      <c r="B208" s="582" t="s">
        <v>138</v>
      </c>
      <c r="C208" s="63" t="s">
        <v>139</v>
      </c>
      <c r="D208" s="12" t="s">
        <v>101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</row>
    <row r="209" spans="1:58" ht="9.75" customHeight="1">
      <c r="A209" s="733"/>
      <c r="B209" s="598" t="s">
        <v>140</v>
      </c>
      <c r="C209" s="64" t="s">
        <v>34</v>
      </c>
      <c r="D209" s="57" t="s">
        <v>101</v>
      </c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12">
        <v>0</v>
      </c>
      <c r="W209" s="12">
        <v>0</v>
      </c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6" t="s">
        <v>78</v>
      </c>
      <c r="AU209" s="57"/>
      <c r="AV209" s="12">
        <v>0</v>
      </c>
      <c r="AW209" s="57"/>
      <c r="AX209" s="57"/>
      <c r="AY209" s="57"/>
      <c r="AZ209" s="57"/>
      <c r="BA209" s="57"/>
      <c r="BB209" s="57"/>
      <c r="BC209" s="57"/>
      <c r="BD209" s="57"/>
      <c r="BE209" s="57"/>
      <c r="BF209" s="14"/>
    </row>
    <row r="210" spans="1:58" ht="16.5">
      <c r="A210" s="733"/>
      <c r="B210" s="599" t="s">
        <v>141</v>
      </c>
      <c r="C210" s="58" t="s">
        <v>130</v>
      </c>
      <c r="D210" s="57" t="s">
        <v>101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6" t="s">
        <v>78</v>
      </c>
      <c r="T210" s="57"/>
      <c r="U210" s="57"/>
      <c r="V210" s="12">
        <v>0</v>
      </c>
      <c r="W210" s="12">
        <v>0</v>
      </c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6"/>
      <c r="AS210" s="56"/>
      <c r="AT210" s="15"/>
      <c r="AU210" s="57"/>
      <c r="AV210" s="12">
        <v>0</v>
      </c>
      <c r="AW210" s="57"/>
      <c r="AX210" s="57"/>
      <c r="AY210" s="57"/>
      <c r="AZ210" s="57"/>
      <c r="BA210" s="57"/>
      <c r="BB210" s="57"/>
      <c r="BC210" s="57"/>
      <c r="BD210" s="57"/>
      <c r="BE210" s="57"/>
      <c r="BF210" s="14"/>
    </row>
    <row r="211" spans="1:58" ht="29.25">
      <c r="A211" s="733"/>
      <c r="B211" s="600" t="s">
        <v>104</v>
      </c>
      <c r="C211" s="63" t="s">
        <v>105</v>
      </c>
      <c r="D211" s="16" t="s">
        <v>101</v>
      </c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17"/>
    </row>
    <row r="212" spans="1:58" ht="16.5">
      <c r="A212" s="733"/>
      <c r="B212" s="601" t="s">
        <v>72</v>
      </c>
      <c r="C212" s="65" t="s">
        <v>204</v>
      </c>
      <c r="D212" s="61" t="s">
        <v>101</v>
      </c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56" t="s">
        <v>78</v>
      </c>
      <c r="T212" s="83"/>
      <c r="U212" s="83"/>
      <c r="V212" s="586">
        <v>0</v>
      </c>
      <c r="W212" s="586">
        <v>0</v>
      </c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3"/>
      <c r="AI212" s="83"/>
      <c r="AJ212" s="83"/>
      <c r="AK212" s="83"/>
      <c r="AL212" s="84"/>
      <c r="AM212" s="83"/>
      <c r="AN212" s="83"/>
      <c r="AO212" s="83"/>
      <c r="AP212" s="83"/>
      <c r="AQ212" s="83"/>
      <c r="AR212" s="56"/>
      <c r="AS212" s="56"/>
      <c r="AT212" s="83"/>
      <c r="AU212" s="52"/>
      <c r="AV212" s="606">
        <v>0</v>
      </c>
      <c r="AW212" s="88"/>
      <c r="AX212" s="88"/>
      <c r="AY212" s="88"/>
      <c r="AZ212" s="88"/>
      <c r="BA212" s="88"/>
      <c r="BB212" s="88"/>
      <c r="BC212" s="88"/>
      <c r="BD212" s="88"/>
      <c r="BE212" s="88"/>
      <c r="BF212" s="22"/>
    </row>
    <row r="213" spans="1:58" ht="16.5">
      <c r="A213" s="733"/>
      <c r="B213" s="601" t="s">
        <v>73</v>
      </c>
      <c r="C213" s="65" t="s">
        <v>207</v>
      </c>
      <c r="D213" s="61" t="s">
        <v>101</v>
      </c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56" t="s">
        <v>78</v>
      </c>
      <c r="T213" s="83"/>
      <c r="U213" s="83"/>
      <c r="V213" s="586">
        <v>0</v>
      </c>
      <c r="W213" s="586">
        <v>0</v>
      </c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91"/>
      <c r="AS213" s="82"/>
      <c r="AT213" s="83"/>
      <c r="AU213" s="52"/>
      <c r="AV213" s="606">
        <v>0</v>
      </c>
      <c r="AW213" s="88"/>
      <c r="AX213" s="88"/>
      <c r="AY213" s="88"/>
      <c r="AZ213" s="88"/>
      <c r="BA213" s="88"/>
      <c r="BB213" s="88"/>
      <c r="BC213" s="88"/>
      <c r="BD213" s="88"/>
      <c r="BE213" s="88"/>
      <c r="BF213" s="22"/>
    </row>
    <row r="214" spans="1:59" s="9" customFormat="1" ht="16.5" customHeight="1">
      <c r="A214" s="733"/>
      <c r="B214" s="584" t="s">
        <v>74</v>
      </c>
      <c r="C214" s="65" t="s">
        <v>205</v>
      </c>
      <c r="D214" s="61" t="s">
        <v>101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586">
        <v>0</v>
      </c>
      <c r="W214" s="586">
        <v>0</v>
      </c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3" t="s">
        <v>78</v>
      </c>
      <c r="AU214" s="84"/>
      <c r="AV214" s="606">
        <v>0</v>
      </c>
      <c r="AW214" s="90"/>
      <c r="AX214" s="90"/>
      <c r="AY214" s="90"/>
      <c r="AZ214" s="90"/>
      <c r="BA214" s="90"/>
      <c r="BB214" s="90"/>
      <c r="BC214" s="90"/>
      <c r="BD214" s="90"/>
      <c r="BE214" s="90"/>
      <c r="BF214" s="22"/>
      <c r="BG214" s="1"/>
    </row>
    <row r="215" spans="1:59" s="9" customFormat="1" ht="16.5">
      <c r="A215" s="733"/>
      <c r="B215" s="584" t="s">
        <v>75</v>
      </c>
      <c r="C215" s="65" t="s">
        <v>210</v>
      </c>
      <c r="D215" s="61" t="s">
        <v>101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 t="s">
        <v>60</v>
      </c>
      <c r="T215" s="83"/>
      <c r="U215" s="83"/>
      <c r="V215" s="586">
        <v>0</v>
      </c>
      <c r="W215" s="586">
        <v>0</v>
      </c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4"/>
      <c r="AS215" s="84"/>
      <c r="AT215" s="83"/>
      <c r="AU215" s="84"/>
      <c r="AV215" s="606">
        <v>0</v>
      </c>
      <c r="AW215" s="90"/>
      <c r="AX215" s="90"/>
      <c r="AY215" s="90"/>
      <c r="AZ215" s="90"/>
      <c r="BA215" s="90"/>
      <c r="BB215" s="90"/>
      <c r="BC215" s="90"/>
      <c r="BD215" s="90"/>
      <c r="BE215" s="90"/>
      <c r="BF215" s="22"/>
      <c r="BG215" s="1"/>
    </row>
    <row r="216" spans="1:59" s="9" customFormat="1" ht="24.75">
      <c r="A216" s="733"/>
      <c r="B216" s="584" t="s">
        <v>76</v>
      </c>
      <c r="C216" s="65" t="s">
        <v>206</v>
      </c>
      <c r="D216" s="61" t="s">
        <v>101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586">
        <v>0</v>
      </c>
      <c r="W216" s="586">
        <v>0</v>
      </c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4" t="s">
        <v>60</v>
      </c>
      <c r="AV216" s="606">
        <v>0</v>
      </c>
      <c r="AW216" s="90"/>
      <c r="AX216" s="90"/>
      <c r="AY216" s="90"/>
      <c r="AZ216" s="90"/>
      <c r="BA216" s="90"/>
      <c r="BB216" s="90"/>
      <c r="BC216" s="90"/>
      <c r="BD216" s="90"/>
      <c r="BE216" s="90"/>
      <c r="BF216" s="22"/>
      <c r="BG216" s="1"/>
    </row>
    <row r="217" spans="1:59" s="9" customFormat="1" ht="24.75">
      <c r="A217" s="733"/>
      <c r="B217" s="584" t="s">
        <v>146</v>
      </c>
      <c r="C217" s="65" t="s">
        <v>53</v>
      </c>
      <c r="D217" s="61" t="s">
        <v>101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 t="s">
        <v>78</v>
      </c>
      <c r="T217" s="83"/>
      <c r="U217" s="83"/>
      <c r="V217" s="586">
        <v>0</v>
      </c>
      <c r="W217" s="586">
        <v>0</v>
      </c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4"/>
      <c r="AV217" s="606">
        <v>0</v>
      </c>
      <c r="AW217" s="90"/>
      <c r="AX217" s="90"/>
      <c r="AY217" s="90"/>
      <c r="AZ217" s="90"/>
      <c r="BA217" s="90"/>
      <c r="BB217" s="90"/>
      <c r="BC217" s="90"/>
      <c r="BD217" s="90"/>
      <c r="BE217" s="90"/>
      <c r="BF217" s="22"/>
      <c r="BG217" s="1"/>
    </row>
    <row r="218" spans="1:58" ht="12">
      <c r="A218" s="733"/>
      <c r="B218" s="771" t="s">
        <v>115</v>
      </c>
      <c r="C218" s="737"/>
      <c r="D218" s="12"/>
      <c r="E218" s="192"/>
      <c r="F218" s="192"/>
      <c r="G218" s="192"/>
      <c r="H218" s="192"/>
      <c r="I218" s="192"/>
      <c r="J218" s="192"/>
      <c r="K218" s="192"/>
      <c r="L218" s="193"/>
      <c r="M218" s="193"/>
      <c r="N218" s="193"/>
      <c r="O218" s="193"/>
      <c r="P218" s="193"/>
      <c r="Q218" s="193"/>
      <c r="R218" s="193"/>
      <c r="S218" s="193">
        <v>7</v>
      </c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2"/>
      <c r="AI218" s="192"/>
      <c r="AJ218" s="192"/>
      <c r="AK218" s="192"/>
      <c r="AL218" s="193"/>
      <c r="AM218" s="192"/>
      <c r="AN218" s="192"/>
      <c r="AO218" s="192"/>
      <c r="AP218" s="192"/>
      <c r="AQ218" s="192"/>
      <c r="AR218" s="192"/>
      <c r="AS218" s="192"/>
      <c r="AT218" s="192">
        <v>3</v>
      </c>
      <c r="AU218" s="192">
        <v>1</v>
      </c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3"/>
      <c r="BF218" s="193">
        <f>SUM(E218:BE218)</f>
        <v>11</v>
      </c>
    </row>
    <row r="219" spans="1:58" ht="51.75" customHeight="1">
      <c r="A219" s="769" t="s">
        <v>13</v>
      </c>
      <c r="B219" s="768" t="s">
        <v>69</v>
      </c>
      <c r="C219" s="768" t="s">
        <v>80</v>
      </c>
      <c r="D219" s="768" t="s">
        <v>81</v>
      </c>
      <c r="E219" s="604" t="s">
        <v>365</v>
      </c>
      <c r="F219" s="732" t="s">
        <v>83</v>
      </c>
      <c r="G219" s="730"/>
      <c r="H219" s="730"/>
      <c r="I219" s="731"/>
      <c r="J219" s="604" t="s">
        <v>366</v>
      </c>
      <c r="K219" s="732" t="s">
        <v>84</v>
      </c>
      <c r="L219" s="730"/>
      <c r="M219" s="731"/>
      <c r="N219" s="604" t="s">
        <v>367</v>
      </c>
      <c r="O219" s="721" t="s">
        <v>85</v>
      </c>
      <c r="P219" s="722"/>
      <c r="Q219" s="723"/>
      <c r="R219" s="605" t="s">
        <v>368</v>
      </c>
      <c r="S219" s="721" t="s">
        <v>87</v>
      </c>
      <c r="T219" s="722"/>
      <c r="U219" s="722"/>
      <c r="V219" s="723"/>
      <c r="W219" s="605" t="s">
        <v>369</v>
      </c>
      <c r="X219" s="721" t="s">
        <v>88</v>
      </c>
      <c r="Y219" s="722"/>
      <c r="Z219" s="723"/>
      <c r="AA219" s="605" t="s">
        <v>370</v>
      </c>
      <c r="AB219" s="721" t="s">
        <v>90</v>
      </c>
      <c r="AC219" s="722"/>
      <c r="AD219" s="723"/>
      <c r="AE219" s="605" t="s">
        <v>371</v>
      </c>
      <c r="AF219" s="721" t="s">
        <v>91</v>
      </c>
      <c r="AG219" s="722"/>
      <c r="AH219" s="722"/>
      <c r="AI219" s="723"/>
      <c r="AJ219" s="604" t="s">
        <v>372</v>
      </c>
      <c r="AK219" s="732" t="s">
        <v>92</v>
      </c>
      <c r="AL219" s="730"/>
      <c r="AM219" s="731"/>
      <c r="AN219" s="604" t="s">
        <v>373</v>
      </c>
      <c r="AO219" s="732" t="s">
        <v>93</v>
      </c>
      <c r="AP219" s="730"/>
      <c r="AQ219" s="731"/>
      <c r="AR219" s="604" t="s">
        <v>374</v>
      </c>
      <c r="AS219" s="732" t="s">
        <v>94</v>
      </c>
      <c r="AT219" s="730"/>
      <c r="AU219" s="730"/>
      <c r="AV219" s="731"/>
      <c r="AW219" s="604" t="s">
        <v>375</v>
      </c>
      <c r="AX219" s="732" t="s">
        <v>95</v>
      </c>
      <c r="AY219" s="730"/>
      <c r="AZ219" s="731"/>
      <c r="BA219" s="604" t="s">
        <v>376</v>
      </c>
      <c r="BB219" s="732" t="s">
        <v>96</v>
      </c>
      <c r="BC219" s="730"/>
      <c r="BD219" s="730"/>
      <c r="BE219" s="731"/>
      <c r="BF219" s="718" t="s">
        <v>16</v>
      </c>
    </row>
    <row r="220" spans="1:58" ht="9.75" customHeight="1">
      <c r="A220" s="769"/>
      <c r="B220" s="768"/>
      <c r="C220" s="768"/>
      <c r="D220" s="768"/>
      <c r="E220" s="719" t="s">
        <v>98</v>
      </c>
      <c r="F220" s="719"/>
      <c r="G220" s="719"/>
      <c r="H220" s="719"/>
      <c r="I220" s="719"/>
      <c r="J220" s="719"/>
      <c r="K220" s="719"/>
      <c r="L220" s="719"/>
      <c r="M220" s="719"/>
      <c r="N220" s="719"/>
      <c r="O220" s="719"/>
      <c r="P220" s="719"/>
      <c r="Q220" s="719"/>
      <c r="R220" s="719"/>
      <c r="S220" s="719"/>
      <c r="T220" s="719"/>
      <c r="U220" s="719"/>
      <c r="V220" s="719"/>
      <c r="W220" s="719"/>
      <c r="X220" s="719"/>
      <c r="Y220" s="719"/>
      <c r="Z220" s="719"/>
      <c r="AA220" s="719"/>
      <c r="AB220" s="719"/>
      <c r="AC220" s="719"/>
      <c r="AD220" s="719"/>
      <c r="AE220" s="719"/>
      <c r="AF220" s="719"/>
      <c r="AG220" s="719"/>
      <c r="AH220" s="719"/>
      <c r="AI220" s="719"/>
      <c r="AJ220" s="719"/>
      <c r="AK220" s="719"/>
      <c r="AL220" s="719"/>
      <c r="AM220" s="719"/>
      <c r="AN220" s="719"/>
      <c r="AO220" s="719"/>
      <c r="AP220" s="719"/>
      <c r="AQ220" s="719"/>
      <c r="AR220" s="719"/>
      <c r="AS220" s="719"/>
      <c r="AT220" s="719"/>
      <c r="AU220" s="719"/>
      <c r="AV220" s="719"/>
      <c r="AW220" s="719"/>
      <c r="AX220" s="719"/>
      <c r="AY220" s="719"/>
      <c r="AZ220" s="719"/>
      <c r="BA220" s="719"/>
      <c r="BB220" s="719"/>
      <c r="BC220" s="719"/>
      <c r="BD220" s="719"/>
      <c r="BE220" s="719"/>
      <c r="BF220" s="718"/>
    </row>
    <row r="221" spans="1:58" ht="15" customHeight="1">
      <c r="A221" s="769"/>
      <c r="B221" s="768"/>
      <c r="C221" s="768"/>
      <c r="D221" s="768"/>
      <c r="E221" s="56">
        <v>35</v>
      </c>
      <c r="F221" s="56">
        <v>36</v>
      </c>
      <c r="G221" s="56">
        <v>37</v>
      </c>
      <c r="H221" s="56">
        <v>38</v>
      </c>
      <c r="I221" s="56">
        <v>39</v>
      </c>
      <c r="J221" s="56">
        <v>40</v>
      </c>
      <c r="K221" s="56">
        <v>41</v>
      </c>
      <c r="L221" s="56">
        <v>42</v>
      </c>
      <c r="M221" s="56">
        <v>43</v>
      </c>
      <c r="N221" s="56">
        <v>44</v>
      </c>
      <c r="O221" s="56">
        <v>45</v>
      </c>
      <c r="P221" s="56">
        <v>46</v>
      </c>
      <c r="Q221" s="56">
        <v>47</v>
      </c>
      <c r="R221" s="56">
        <v>48</v>
      </c>
      <c r="S221" s="56">
        <v>49</v>
      </c>
      <c r="T221" s="56">
        <v>50</v>
      </c>
      <c r="U221" s="56">
        <v>51</v>
      </c>
      <c r="V221" s="56">
        <v>52</v>
      </c>
      <c r="W221" s="11">
        <v>1</v>
      </c>
      <c r="X221" s="11">
        <v>2</v>
      </c>
      <c r="Y221" s="11">
        <v>3</v>
      </c>
      <c r="Z221" s="11">
        <v>4</v>
      </c>
      <c r="AA221" s="11">
        <v>5</v>
      </c>
      <c r="AB221" s="11">
        <v>6</v>
      </c>
      <c r="AC221" s="11">
        <v>7</v>
      </c>
      <c r="AD221" s="11">
        <v>8</v>
      </c>
      <c r="AE221" s="11">
        <v>9</v>
      </c>
      <c r="AF221" s="11">
        <v>10</v>
      </c>
      <c r="AG221" s="11">
        <v>11</v>
      </c>
      <c r="AH221" s="11">
        <v>12</v>
      </c>
      <c r="AI221" s="11">
        <v>13</v>
      </c>
      <c r="AJ221" s="11">
        <v>14</v>
      </c>
      <c r="AK221" s="11">
        <v>15</v>
      </c>
      <c r="AL221" s="11">
        <v>16</v>
      </c>
      <c r="AM221" s="11">
        <v>17</v>
      </c>
      <c r="AN221" s="11">
        <v>18</v>
      </c>
      <c r="AO221" s="11">
        <v>19</v>
      </c>
      <c r="AP221" s="11">
        <v>20</v>
      </c>
      <c r="AQ221" s="11">
        <v>21</v>
      </c>
      <c r="AR221" s="11">
        <v>22</v>
      </c>
      <c r="AS221" s="11">
        <v>23</v>
      </c>
      <c r="AT221" s="11">
        <v>24</v>
      </c>
      <c r="AU221" s="11">
        <v>25</v>
      </c>
      <c r="AV221" s="11">
        <v>26</v>
      </c>
      <c r="AW221" s="11">
        <v>27</v>
      </c>
      <c r="AX221" s="11">
        <v>28</v>
      </c>
      <c r="AY221" s="11">
        <v>29</v>
      </c>
      <c r="AZ221" s="11">
        <v>30</v>
      </c>
      <c r="BA221" s="11">
        <v>31</v>
      </c>
      <c r="BB221" s="11">
        <v>32</v>
      </c>
      <c r="BC221" s="11">
        <v>33</v>
      </c>
      <c r="BD221" s="11">
        <v>34</v>
      </c>
      <c r="BE221" s="11">
        <v>35</v>
      </c>
      <c r="BF221" s="718"/>
    </row>
    <row r="222" spans="1:58" ht="9.75" customHeight="1">
      <c r="A222" s="769"/>
      <c r="B222" s="768"/>
      <c r="C222" s="768"/>
      <c r="D222" s="768"/>
      <c r="E222" s="720" t="s">
        <v>99</v>
      </c>
      <c r="F222" s="720"/>
      <c r="G222" s="720"/>
      <c r="H222" s="720"/>
      <c r="I222" s="720"/>
      <c r="J222" s="720"/>
      <c r="K222" s="720"/>
      <c r="L222" s="720"/>
      <c r="M222" s="720"/>
      <c r="N222" s="720"/>
      <c r="O222" s="720"/>
      <c r="P222" s="720"/>
      <c r="Q222" s="720"/>
      <c r="R222" s="720"/>
      <c r="S222" s="720"/>
      <c r="T222" s="720"/>
      <c r="U222" s="720"/>
      <c r="V222" s="720"/>
      <c r="W222" s="720"/>
      <c r="X222" s="720"/>
      <c r="Y222" s="720"/>
      <c r="Z222" s="720"/>
      <c r="AA222" s="720"/>
      <c r="AB222" s="720"/>
      <c r="AC222" s="720"/>
      <c r="AD222" s="720"/>
      <c r="AE222" s="720"/>
      <c r="AF222" s="720"/>
      <c r="AG222" s="720"/>
      <c r="AH222" s="720"/>
      <c r="AI222" s="720"/>
      <c r="AJ222" s="720"/>
      <c r="AK222" s="720"/>
      <c r="AL222" s="720"/>
      <c r="AM222" s="720"/>
      <c r="AN222" s="720"/>
      <c r="AO222" s="720"/>
      <c r="AP222" s="720"/>
      <c r="AQ222" s="720"/>
      <c r="AR222" s="720"/>
      <c r="AS222" s="720"/>
      <c r="AT222" s="720"/>
      <c r="AU222" s="720"/>
      <c r="AV222" s="720"/>
      <c r="AW222" s="720"/>
      <c r="AX222" s="720"/>
      <c r="AY222" s="720"/>
      <c r="AZ222" s="720"/>
      <c r="BA222" s="720"/>
      <c r="BB222" s="720"/>
      <c r="BC222" s="720"/>
      <c r="BD222" s="720"/>
      <c r="BE222" s="720"/>
      <c r="BF222" s="718"/>
    </row>
    <row r="223" spans="1:58" ht="13.5" customHeight="1">
      <c r="A223" s="769"/>
      <c r="B223" s="768"/>
      <c r="C223" s="768"/>
      <c r="D223" s="768"/>
      <c r="E223" s="55">
        <v>1</v>
      </c>
      <c r="F223" s="55">
        <v>2</v>
      </c>
      <c r="G223" s="55">
        <v>3</v>
      </c>
      <c r="H223" s="55">
        <v>4</v>
      </c>
      <c r="I223" s="55">
        <v>5</v>
      </c>
      <c r="J223" s="55">
        <v>6</v>
      </c>
      <c r="K223" s="55">
        <v>7</v>
      </c>
      <c r="L223" s="55">
        <v>8</v>
      </c>
      <c r="M223" s="55">
        <v>9</v>
      </c>
      <c r="N223" s="55">
        <v>10</v>
      </c>
      <c r="O223" s="55">
        <v>11</v>
      </c>
      <c r="P223" s="55">
        <v>12</v>
      </c>
      <c r="Q223" s="55">
        <v>13</v>
      </c>
      <c r="R223" s="55">
        <v>14</v>
      </c>
      <c r="S223" s="55">
        <v>15</v>
      </c>
      <c r="T223" s="55">
        <v>16</v>
      </c>
      <c r="U223" s="55">
        <v>17</v>
      </c>
      <c r="V223" s="55">
        <v>18</v>
      </c>
      <c r="W223" s="55">
        <v>19</v>
      </c>
      <c r="X223" s="55">
        <v>20</v>
      </c>
      <c r="Y223" s="55">
        <v>21</v>
      </c>
      <c r="Z223" s="55">
        <v>22</v>
      </c>
      <c r="AA223" s="55">
        <v>23</v>
      </c>
      <c r="AB223" s="55">
        <v>24</v>
      </c>
      <c r="AC223" s="55">
        <v>25</v>
      </c>
      <c r="AD223" s="55">
        <v>26</v>
      </c>
      <c r="AE223" s="55">
        <v>27</v>
      </c>
      <c r="AF223" s="55">
        <v>28</v>
      </c>
      <c r="AG223" s="55">
        <v>29</v>
      </c>
      <c r="AH223" s="55">
        <v>30</v>
      </c>
      <c r="AI223" s="55">
        <v>31</v>
      </c>
      <c r="AJ223" s="55">
        <v>32</v>
      </c>
      <c r="AK223" s="55">
        <v>33</v>
      </c>
      <c r="AL223" s="55">
        <v>34</v>
      </c>
      <c r="AM223" s="55">
        <v>35</v>
      </c>
      <c r="AN223" s="55">
        <v>36</v>
      </c>
      <c r="AO223" s="55">
        <v>37</v>
      </c>
      <c r="AP223" s="55">
        <v>38</v>
      </c>
      <c r="AQ223" s="55">
        <v>39</v>
      </c>
      <c r="AR223" s="55">
        <v>40</v>
      </c>
      <c r="AS223" s="55">
        <v>41</v>
      </c>
      <c r="AT223" s="55">
        <v>42</v>
      </c>
      <c r="AU223" s="55">
        <v>43</v>
      </c>
      <c r="AV223" s="55">
        <v>44</v>
      </c>
      <c r="AW223" s="55">
        <v>45</v>
      </c>
      <c r="AX223" s="55">
        <v>46</v>
      </c>
      <c r="AY223" s="55">
        <v>47</v>
      </c>
      <c r="AZ223" s="55">
        <v>48</v>
      </c>
      <c r="BA223" s="55">
        <v>49</v>
      </c>
      <c r="BB223" s="55">
        <v>50</v>
      </c>
      <c r="BC223" s="55">
        <v>51</v>
      </c>
      <c r="BD223" s="55">
        <v>52</v>
      </c>
      <c r="BE223" s="55">
        <v>53</v>
      </c>
      <c r="BF223" s="718"/>
    </row>
    <row r="224" spans="1:58" ht="39">
      <c r="A224" s="767" t="s">
        <v>217</v>
      </c>
      <c r="B224" s="33" t="s">
        <v>131</v>
      </c>
      <c r="C224" s="63" t="s">
        <v>132</v>
      </c>
      <c r="D224" s="12" t="s">
        <v>101</v>
      </c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>
        <v>0</v>
      </c>
      <c r="W224" s="67">
        <v>0</v>
      </c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</row>
    <row r="225" spans="1:58" ht="16.5">
      <c r="A225" s="767"/>
      <c r="B225" s="62" t="s">
        <v>135</v>
      </c>
      <c r="C225" s="64" t="s">
        <v>24</v>
      </c>
      <c r="D225" s="57" t="s">
        <v>101</v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586">
        <v>0</v>
      </c>
      <c r="W225" s="586">
        <v>0</v>
      </c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 t="s">
        <v>79</v>
      </c>
      <c r="AR225" s="84"/>
      <c r="AS225" s="84"/>
      <c r="AT225" s="83"/>
      <c r="AU225" s="84"/>
      <c r="AV225" s="84"/>
      <c r="AW225" s="12">
        <v>0</v>
      </c>
      <c r="AX225" s="61"/>
      <c r="AY225" s="61"/>
      <c r="AZ225" s="61"/>
      <c r="BA225" s="61"/>
      <c r="BB225" s="61"/>
      <c r="BC225" s="61"/>
      <c r="BD225" s="61"/>
      <c r="BE225" s="61"/>
      <c r="BF225" s="22"/>
    </row>
    <row r="226" spans="1:58" ht="16.5">
      <c r="A226" s="767"/>
      <c r="B226" s="62" t="s">
        <v>136</v>
      </c>
      <c r="C226" s="64" t="s">
        <v>33</v>
      </c>
      <c r="D226" s="57" t="s">
        <v>101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586">
        <v>0</v>
      </c>
      <c r="W226" s="586">
        <v>0</v>
      </c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 t="s">
        <v>79</v>
      </c>
      <c r="AR226" s="84"/>
      <c r="AS226" s="84"/>
      <c r="AT226" s="84"/>
      <c r="AU226" s="84"/>
      <c r="AV226" s="84"/>
      <c r="AW226" s="12">
        <v>0</v>
      </c>
      <c r="AX226" s="61"/>
      <c r="AY226" s="61"/>
      <c r="AZ226" s="61"/>
      <c r="BA226" s="61"/>
      <c r="BB226" s="61"/>
      <c r="BC226" s="61"/>
      <c r="BD226" s="61"/>
      <c r="BE226" s="61"/>
      <c r="BF226" s="22"/>
    </row>
    <row r="227" spans="1:58" ht="19.5">
      <c r="A227" s="767"/>
      <c r="B227" s="59" t="s">
        <v>37</v>
      </c>
      <c r="C227" s="63" t="s">
        <v>106</v>
      </c>
      <c r="D227" s="16" t="s">
        <v>101</v>
      </c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>
        <v>0</v>
      </c>
      <c r="W227" s="85">
        <v>0</v>
      </c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>
        <v>0</v>
      </c>
      <c r="AX227" s="85"/>
      <c r="AY227" s="85"/>
      <c r="AZ227" s="85"/>
      <c r="BA227" s="85"/>
      <c r="BB227" s="85"/>
      <c r="BC227" s="85"/>
      <c r="BD227" s="85"/>
      <c r="BE227" s="85"/>
      <c r="BF227" s="17"/>
    </row>
    <row r="228" spans="1:58" ht="29.25">
      <c r="A228" s="767"/>
      <c r="B228" s="59" t="s">
        <v>104</v>
      </c>
      <c r="C228" s="63" t="s">
        <v>105</v>
      </c>
      <c r="D228" s="16" t="s">
        <v>101</v>
      </c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>
        <v>0</v>
      </c>
      <c r="W228" s="85">
        <v>0</v>
      </c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>
        <v>0</v>
      </c>
      <c r="AX228" s="85"/>
      <c r="AY228" s="85"/>
      <c r="AZ228" s="85"/>
      <c r="BA228" s="85"/>
      <c r="BB228" s="85"/>
      <c r="BC228" s="85"/>
      <c r="BD228" s="85"/>
      <c r="BE228" s="85"/>
      <c r="BF228" s="17"/>
    </row>
    <row r="229" spans="1:59" s="9" customFormat="1" ht="33">
      <c r="A229" s="767"/>
      <c r="B229" s="61" t="s">
        <v>74</v>
      </c>
      <c r="C229" s="65" t="s">
        <v>342</v>
      </c>
      <c r="D229" s="61" t="s">
        <v>101</v>
      </c>
      <c r="E229" s="83"/>
      <c r="F229" s="83"/>
      <c r="G229" s="83"/>
      <c r="H229" s="83"/>
      <c r="I229" s="83"/>
      <c r="J229" s="83"/>
      <c r="K229" s="83"/>
      <c r="L229" s="84"/>
      <c r="M229" s="84"/>
      <c r="N229" s="84"/>
      <c r="O229" s="84"/>
      <c r="P229" s="84"/>
      <c r="Q229" s="84"/>
      <c r="R229" s="84"/>
      <c r="S229" s="84" t="s">
        <v>78</v>
      </c>
      <c r="T229" s="84"/>
      <c r="U229" s="84"/>
      <c r="V229" s="586">
        <v>0</v>
      </c>
      <c r="W229" s="586">
        <v>0</v>
      </c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3"/>
      <c r="AU229" s="84"/>
      <c r="AV229" s="90"/>
      <c r="AW229" s="606">
        <v>0</v>
      </c>
      <c r="AX229" s="90"/>
      <c r="AY229" s="90"/>
      <c r="AZ229" s="90"/>
      <c r="BA229" s="90"/>
      <c r="BB229" s="90"/>
      <c r="BC229" s="90"/>
      <c r="BD229" s="90"/>
      <c r="BE229" s="90"/>
      <c r="BF229" s="22"/>
      <c r="BG229" s="1"/>
    </row>
    <row r="230" spans="1:59" s="9" customFormat="1" ht="16.5">
      <c r="A230" s="767"/>
      <c r="B230" s="61" t="s">
        <v>147</v>
      </c>
      <c r="C230" s="65" t="s">
        <v>52</v>
      </c>
      <c r="D230" s="61" t="s">
        <v>101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 t="s">
        <v>60</v>
      </c>
      <c r="U230" s="83"/>
      <c r="V230" s="586">
        <v>0</v>
      </c>
      <c r="W230" s="586">
        <v>0</v>
      </c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4"/>
      <c r="AV230" s="90"/>
      <c r="AW230" s="606">
        <v>0</v>
      </c>
      <c r="AX230" s="90"/>
      <c r="AY230" s="90"/>
      <c r="AZ230" s="90"/>
      <c r="BA230" s="90"/>
      <c r="BB230" s="90"/>
      <c r="BC230" s="90"/>
      <c r="BD230" s="90"/>
      <c r="BE230" s="90"/>
      <c r="BF230" s="22"/>
      <c r="BG230" s="1"/>
    </row>
    <row r="231" spans="1:58" ht="19.5">
      <c r="A231" s="767"/>
      <c r="B231" s="33" t="s">
        <v>107</v>
      </c>
      <c r="C231" s="63" t="s">
        <v>39</v>
      </c>
      <c r="D231" s="12" t="s">
        <v>101</v>
      </c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>
        <v>0</v>
      </c>
      <c r="W231" s="67">
        <v>0</v>
      </c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>
        <v>0</v>
      </c>
      <c r="AX231" s="67"/>
      <c r="AY231" s="67"/>
      <c r="AZ231" s="67"/>
      <c r="BA231" s="67"/>
      <c r="BB231" s="67"/>
      <c r="BC231" s="67"/>
      <c r="BD231" s="67"/>
      <c r="BE231" s="67"/>
      <c r="BF231" s="17"/>
    </row>
    <row r="232" spans="1:58" ht="39">
      <c r="A232" s="767"/>
      <c r="B232" s="63" t="s">
        <v>40</v>
      </c>
      <c r="C232" s="581" t="s">
        <v>300</v>
      </c>
      <c r="D232" s="12" t="s">
        <v>101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>
        <v>0</v>
      </c>
      <c r="W232" s="67">
        <v>0</v>
      </c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>
        <v>0</v>
      </c>
      <c r="AX232" s="67"/>
      <c r="AY232" s="67"/>
      <c r="AZ232" s="67"/>
      <c r="BA232" s="67"/>
      <c r="BB232" s="67"/>
      <c r="BC232" s="67"/>
      <c r="BD232" s="67"/>
      <c r="BE232" s="67"/>
      <c r="BF232" s="20"/>
    </row>
    <row r="233" spans="1:58" ht="16.5">
      <c r="A233" s="767"/>
      <c r="B233" s="61" t="s">
        <v>41</v>
      </c>
      <c r="C233" s="60" t="s">
        <v>301</v>
      </c>
      <c r="D233" s="61" t="s">
        <v>101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586">
        <v>0</v>
      </c>
      <c r="W233" s="586">
        <v>0</v>
      </c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 t="s">
        <v>60</v>
      </c>
      <c r="AS233" s="84"/>
      <c r="AT233" s="83"/>
      <c r="AU233" s="52"/>
      <c r="AV233" s="52"/>
      <c r="AW233" s="12">
        <v>0</v>
      </c>
      <c r="AX233" s="57"/>
      <c r="AY233" s="57"/>
      <c r="AZ233" s="57"/>
      <c r="BA233" s="57"/>
      <c r="BB233" s="57"/>
      <c r="BC233" s="57"/>
      <c r="BD233" s="57"/>
      <c r="BE233" s="57"/>
      <c r="BF233" s="14"/>
    </row>
    <row r="234" spans="1:58" ht="33">
      <c r="A234" s="767"/>
      <c r="B234" s="61" t="s">
        <v>213</v>
      </c>
      <c r="C234" s="585" t="s">
        <v>300</v>
      </c>
      <c r="D234" s="61" t="s">
        <v>101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586">
        <v>0</v>
      </c>
      <c r="W234" s="586">
        <v>0</v>
      </c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 t="s">
        <v>60</v>
      </c>
      <c r="AS234" s="84"/>
      <c r="AT234" s="83"/>
      <c r="AU234" s="52"/>
      <c r="AV234" s="52"/>
      <c r="AW234" s="12">
        <v>0</v>
      </c>
      <c r="AX234" s="57"/>
      <c r="AY234" s="57"/>
      <c r="AZ234" s="57"/>
      <c r="BA234" s="57"/>
      <c r="BB234" s="57"/>
      <c r="BC234" s="57"/>
      <c r="BD234" s="57"/>
      <c r="BE234" s="57"/>
      <c r="BF234" s="14"/>
    </row>
    <row r="235" spans="1:59" ht="16.5">
      <c r="A235" s="767"/>
      <c r="B235" s="61" t="s">
        <v>42</v>
      </c>
      <c r="C235" s="96" t="s">
        <v>2</v>
      </c>
      <c r="D235" s="61" t="s">
        <v>101</v>
      </c>
      <c r="E235" s="93"/>
      <c r="F235" s="93"/>
      <c r="G235" s="93"/>
      <c r="H235" s="93"/>
      <c r="I235" s="93"/>
      <c r="J235" s="93"/>
      <c r="K235" s="93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586">
        <v>0</v>
      </c>
      <c r="W235" s="586">
        <v>0</v>
      </c>
      <c r="X235" s="84"/>
      <c r="Y235" s="84"/>
      <c r="Z235" s="84"/>
      <c r="AA235" s="84"/>
      <c r="AB235" s="84"/>
      <c r="AC235" s="84" t="s">
        <v>78</v>
      </c>
      <c r="AD235" s="84"/>
      <c r="AE235" s="84"/>
      <c r="AF235" s="84"/>
      <c r="AG235" s="84"/>
      <c r="AH235" s="84"/>
      <c r="AI235" s="84"/>
      <c r="AJ235" s="84"/>
      <c r="AK235" s="84"/>
      <c r="AL235" s="84"/>
      <c r="AM235" s="83"/>
      <c r="AN235" s="83"/>
      <c r="AO235" s="83"/>
      <c r="AP235" s="83"/>
      <c r="AQ235" s="83"/>
      <c r="AR235" s="83"/>
      <c r="AS235" s="83"/>
      <c r="AT235" s="83"/>
      <c r="AU235" s="52"/>
      <c r="AV235" s="52"/>
      <c r="AW235" s="12">
        <v>0</v>
      </c>
      <c r="AX235" s="57"/>
      <c r="AY235" s="57"/>
      <c r="AZ235" s="57"/>
      <c r="BA235" s="57"/>
      <c r="BB235" s="57"/>
      <c r="BC235" s="57"/>
      <c r="BD235" s="57"/>
      <c r="BE235" s="57"/>
      <c r="BF235" s="14"/>
      <c r="BG235" s="10"/>
    </row>
    <row r="236" spans="1:59" ht="16.5">
      <c r="A236" s="767"/>
      <c r="B236" s="61" t="s">
        <v>43</v>
      </c>
      <c r="C236" s="95" t="s">
        <v>3</v>
      </c>
      <c r="D236" s="61" t="s">
        <v>101</v>
      </c>
      <c r="E236" s="93"/>
      <c r="F236" s="93"/>
      <c r="G236" s="93"/>
      <c r="H236" s="93"/>
      <c r="I236" s="93"/>
      <c r="J236" s="93"/>
      <c r="K236" s="93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586">
        <v>0</v>
      </c>
      <c r="W236" s="586">
        <v>0</v>
      </c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3"/>
      <c r="AN236" s="83"/>
      <c r="AO236" s="83"/>
      <c r="AP236" s="83"/>
      <c r="AQ236" s="83"/>
      <c r="AR236" s="83"/>
      <c r="AS236" s="83"/>
      <c r="AT236" s="83"/>
      <c r="AU236" s="52"/>
      <c r="AV236" s="52" t="s">
        <v>78</v>
      </c>
      <c r="AW236" s="12">
        <v>0</v>
      </c>
      <c r="AX236" s="57"/>
      <c r="AY236" s="57"/>
      <c r="AZ236" s="57"/>
      <c r="BA236" s="57"/>
      <c r="BB236" s="57"/>
      <c r="BC236" s="57"/>
      <c r="BD236" s="57"/>
      <c r="BE236" s="57"/>
      <c r="BF236" s="14"/>
      <c r="BG236" s="10"/>
    </row>
    <row r="237" spans="1:59" ht="27.75" customHeight="1">
      <c r="A237" s="767"/>
      <c r="B237" s="33" t="s">
        <v>54</v>
      </c>
      <c r="C237" s="575" t="s">
        <v>278</v>
      </c>
      <c r="D237" s="12" t="s">
        <v>101</v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>
        <v>0</v>
      </c>
      <c r="W237" s="67">
        <v>0</v>
      </c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>
        <v>0</v>
      </c>
      <c r="AX237" s="67"/>
      <c r="AY237" s="67"/>
      <c r="AZ237" s="67"/>
      <c r="BA237" s="67"/>
      <c r="BB237" s="67"/>
      <c r="BC237" s="67"/>
      <c r="BD237" s="67"/>
      <c r="BE237" s="67"/>
      <c r="BF237" s="17"/>
      <c r="BG237" s="10"/>
    </row>
    <row r="238" spans="1:59" ht="24.75">
      <c r="A238" s="767"/>
      <c r="B238" s="61" t="s">
        <v>55</v>
      </c>
      <c r="C238" s="65" t="s">
        <v>302</v>
      </c>
      <c r="D238" s="61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586">
        <v>0</v>
      </c>
      <c r="W238" s="586">
        <v>0</v>
      </c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 t="s">
        <v>60</v>
      </c>
      <c r="AS238" s="84"/>
      <c r="AT238" s="83"/>
      <c r="AU238" s="52"/>
      <c r="AV238" s="88"/>
      <c r="AW238" s="606">
        <v>0</v>
      </c>
      <c r="AX238" s="88"/>
      <c r="AY238" s="88"/>
      <c r="AZ238" s="88"/>
      <c r="BA238" s="88"/>
      <c r="BB238" s="88"/>
      <c r="BC238" s="88"/>
      <c r="BD238" s="88"/>
      <c r="BE238" s="88"/>
      <c r="BF238" s="14"/>
      <c r="BG238" s="10"/>
    </row>
    <row r="239" spans="1:59" ht="11.25" customHeight="1">
      <c r="A239" s="767"/>
      <c r="B239" s="61" t="s">
        <v>42</v>
      </c>
      <c r="C239" s="96" t="s">
        <v>2</v>
      </c>
      <c r="D239" s="61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586">
        <v>0</v>
      </c>
      <c r="W239" s="586">
        <v>0</v>
      </c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 t="s">
        <v>78</v>
      </c>
      <c r="AL239" s="84"/>
      <c r="AM239" s="84"/>
      <c r="AN239" s="84"/>
      <c r="AO239" s="84"/>
      <c r="AP239" s="84"/>
      <c r="AQ239" s="84"/>
      <c r="AR239" s="84"/>
      <c r="AS239" s="84"/>
      <c r="AT239" s="83"/>
      <c r="AU239" s="52"/>
      <c r="AV239" s="88"/>
      <c r="AW239" s="606">
        <v>0</v>
      </c>
      <c r="AX239" s="88"/>
      <c r="AY239" s="88"/>
      <c r="AZ239" s="88"/>
      <c r="BA239" s="88"/>
      <c r="BB239" s="88"/>
      <c r="BC239" s="88"/>
      <c r="BD239" s="88"/>
      <c r="BE239" s="88"/>
      <c r="BF239" s="14"/>
      <c r="BG239" s="10"/>
    </row>
    <row r="240" spans="1:59" ht="16.5">
      <c r="A240" s="767"/>
      <c r="B240" s="61" t="s">
        <v>43</v>
      </c>
      <c r="C240" s="95" t="s">
        <v>3</v>
      </c>
      <c r="D240" s="61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586">
        <v>0</v>
      </c>
      <c r="W240" s="586">
        <v>0</v>
      </c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3"/>
      <c r="AU240" s="52"/>
      <c r="AV240" s="52"/>
      <c r="AW240" s="12">
        <v>0</v>
      </c>
      <c r="AX240" s="57"/>
      <c r="AY240" s="57"/>
      <c r="AZ240" s="57"/>
      <c r="BA240" s="57"/>
      <c r="BB240" s="57"/>
      <c r="BC240" s="57"/>
      <c r="BD240" s="57"/>
      <c r="BE240" s="57"/>
      <c r="BF240" s="14"/>
      <c r="BG240" s="10"/>
    </row>
    <row r="241" spans="1:59" ht="15">
      <c r="A241" s="767"/>
      <c r="B241" s="737" t="s">
        <v>115</v>
      </c>
      <c r="C241" s="737"/>
      <c r="D241" s="12"/>
      <c r="E241" s="192"/>
      <c r="F241" s="192"/>
      <c r="G241" s="192"/>
      <c r="H241" s="192"/>
      <c r="I241" s="192"/>
      <c r="J241" s="192"/>
      <c r="K241" s="192"/>
      <c r="L241" s="193"/>
      <c r="M241" s="193"/>
      <c r="N241" s="193"/>
      <c r="O241" s="193"/>
      <c r="P241" s="193"/>
      <c r="Q241" s="193"/>
      <c r="R241" s="193"/>
      <c r="S241" s="193">
        <v>1</v>
      </c>
      <c r="T241" s="193">
        <v>1</v>
      </c>
      <c r="U241" s="193"/>
      <c r="V241" s="193"/>
      <c r="W241" s="193"/>
      <c r="X241" s="193"/>
      <c r="Y241" s="193"/>
      <c r="Z241" s="193"/>
      <c r="AA241" s="193"/>
      <c r="AB241" s="193"/>
      <c r="AC241" s="193">
        <v>1</v>
      </c>
      <c r="AD241" s="193"/>
      <c r="AE241" s="193"/>
      <c r="AF241" s="193"/>
      <c r="AG241" s="193"/>
      <c r="AH241" s="192"/>
      <c r="AI241" s="192"/>
      <c r="AJ241" s="192"/>
      <c r="AK241" s="192">
        <v>1</v>
      </c>
      <c r="AL241" s="193"/>
      <c r="AM241" s="192"/>
      <c r="AN241" s="192"/>
      <c r="AO241" s="192"/>
      <c r="AP241" s="192"/>
      <c r="AQ241" s="192">
        <v>2</v>
      </c>
      <c r="AR241" s="192">
        <v>3</v>
      </c>
      <c r="AS241" s="192"/>
      <c r="AT241" s="192"/>
      <c r="AU241" s="192"/>
      <c r="AV241" s="192">
        <v>1</v>
      </c>
      <c r="AW241" s="192"/>
      <c r="AX241" s="192"/>
      <c r="AY241" s="192"/>
      <c r="AZ241" s="192"/>
      <c r="BA241" s="192"/>
      <c r="BB241" s="192"/>
      <c r="BC241" s="192"/>
      <c r="BD241" s="192"/>
      <c r="BE241" s="193"/>
      <c r="BF241" s="193">
        <f>SUM(E241:BE241)</f>
        <v>10</v>
      </c>
      <c r="BG241" s="10"/>
    </row>
    <row r="242" ht="15"/>
    <row r="243" spans="1:59" ht="46.5" customHeight="1">
      <c r="A243" s="742" t="s">
        <v>221</v>
      </c>
      <c r="B243" s="742" t="s">
        <v>69</v>
      </c>
      <c r="C243" s="742" t="s">
        <v>80</v>
      </c>
      <c r="D243" s="742" t="s">
        <v>81</v>
      </c>
      <c r="E243" s="18" t="s">
        <v>82</v>
      </c>
      <c r="F243" s="711" t="s">
        <v>83</v>
      </c>
      <c r="G243" s="712"/>
      <c r="H243" s="712"/>
      <c r="I243" s="713"/>
      <c r="J243" s="18" t="s">
        <v>377</v>
      </c>
      <c r="K243" s="711" t="s">
        <v>84</v>
      </c>
      <c r="L243" s="712"/>
      <c r="M243" s="713"/>
      <c r="N243" s="18" t="s">
        <v>378</v>
      </c>
      <c r="O243" s="724" t="s">
        <v>85</v>
      </c>
      <c r="P243" s="725"/>
      <c r="Q243" s="726"/>
      <c r="R243" s="19" t="s">
        <v>86</v>
      </c>
      <c r="S243" s="724" t="s">
        <v>87</v>
      </c>
      <c r="T243" s="725"/>
      <c r="U243" s="725"/>
      <c r="V243" s="726"/>
      <c r="W243" s="19" t="s">
        <v>379</v>
      </c>
      <c r="X243" s="724" t="s">
        <v>88</v>
      </c>
      <c r="Y243" s="725"/>
      <c r="Z243" s="726"/>
      <c r="AA243" s="19" t="s">
        <v>89</v>
      </c>
      <c r="AB243" s="724" t="s">
        <v>90</v>
      </c>
      <c r="AC243" s="725"/>
      <c r="AD243" s="726"/>
      <c r="AE243" s="19" t="s">
        <v>380</v>
      </c>
      <c r="AF243" s="724" t="s">
        <v>91</v>
      </c>
      <c r="AG243" s="725"/>
      <c r="AH243" s="725"/>
      <c r="AI243" s="726"/>
      <c r="AJ243" s="18" t="s">
        <v>381</v>
      </c>
      <c r="AK243" s="711" t="s">
        <v>92</v>
      </c>
      <c r="AL243" s="712"/>
      <c r="AM243" s="713"/>
      <c r="AN243" s="18" t="s">
        <v>382</v>
      </c>
      <c r="AO243" s="711" t="s">
        <v>93</v>
      </c>
      <c r="AP243" s="712"/>
      <c r="AQ243" s="713"/>
      <c r="AR243" s="18" t="s">
        <v>383</v>
      </c>
      <c r="AS243" s="711" t="s">
        <v>94</v>
      </c>
      <c r="AT243" s="712"/>
      <c r="AU243" s="712"/>
      <c r="AV243" s="713"/>
      <c r="AW243" s="18" t="s">
        <v>384</v>
      </c>
      <c r="AX243" s="711" t="s">
        <v>95</v>
      </c>
      <c r="AY243" s="712"/>
      <c r="AZ243" s="713"/>
      <c r="BA243" s="18" t="s">
        <v>385</v>
      </c>
      <c r="BB243" s="711" t="s">
        <v>96</v>
      </c>
      <c r="BC243" s="712"/>
      <c r="BD243" s="712"/>
      <c r="BE243" s="713"/>
      <c r="BF243" s="798" t="s">
        <v>97</v>
      </c>
      <c r="BG243" s="10"/>
    </row>
    <row r="244" spans="1:59" ht="9.75" customHeight="1">
      <c r="A244" s="743"/>
      <c r="B244" s="743"/>
      <c r="C244" s="743"/>
      <c r="D244" s="743"/>
      <c r="E244" s="795" t="s">
        <v>98</v>
      </c>
      <c r="F244" s="796"/>
      <c r="G244" s="796"/>
      <c r="H244" s="796"/>
      <c r="I244" s="796"/>
      <c r="J244" s="796"/>
      <c r="K244" s="796"/>
      <c r="L244" s="796"/>
      <c r="M244" s="796"/>
      <c r="N244" s="796"/>
      <c r="O244" s="796"/>
      <c r="P244" s="796"/>
      <c r="Q244" s="796"/>
      <c r="R244" s="796"/>
      <c r="S244" s="796"/>
      <c r="T244" s="796"/>
      <c r="U244" s="796"/>
      <c r="V244" s="796"/>
      <c r="W244" s="796"/>
      <c r="X244" s="796"/>
      <c r="Y244" s="796"/>
      <c r="Z244" s="796"/>
      <c r="AA244" s="796"/>
      <c r="AB244" s="796"/>
      <c r="AC244" s="796"/>
      <c r="AD244" s="796"/>
      <c r="AE244" s="796"/>
      <c r="AF244" s="796"/>
      <c r="AG244" s="796"/>
      <c r="AH244" s="796"/>
      <c r="AI244" s="796"/>
      <c r="AJ244" s="796"/>
      <c r="AK244" s="796"/>
      <c r="AL244" s="796"/>
      <c r="AM244" s="796"/>
      <c r="AN244" s="796"/>
      <c r="AO244" s="796"/>
      <c r="AP244" s="796"/>
      <c r="AQ244" s="796"/>
      <c r="AR244" s="796"/>
      <c r="AS244" s="796"/>
      <c r="AT244" s="796"/>
      <c r="AU244" s="796"/>
      <c r="AV244" s="796"/>
      <c r="AW244" s="796"/>
      <c r="AX244" s="796"/>
      <c r="AY244" s="796"/>
      <c r="AZ244" s="796"/>
      <c r="BA244" s="796"/>
      <c r="BB244" s="796"/>
      <c r="BC244" s="796"/>
      <c r="BD244" s="796"/>
      <c r="BE244" s="797"/>
      <c r="BF244" s="799"/>
      <c r="BG244" s="10"/>
    </row>
    <row r="245" spans="1:59" ht="9.75" customHeight="1">
      <c r="A245" s="743"/>
      <c r="B245" s="743"/>
      <c r="C245" s="743"/>
      <c r="D245" s="743"/>
      <c r="E245" s="56">
        <v>35</v>
      </c>
      <c r="F245" s="56">
        <v>36</v>
      </c>
      <c r="G245" s="56">
        <v>37</v>
      </c>
      <c r="H245" s="56">
        <v>38</v>
      </c>
      <c r="I245" s="56">
        <v>39</v>
      </c>
      <c r="J245" s="56">
        <v>40</v>
      </c>
      <c r="K245" s="56">
        <v>41</v>
      </c>
      <c r="L245" s="56">
        <v>42</v>
      </c>
      <c r="M245" s="56">
        <v>43</v>
      </c>
      <c r="N245" s="56">
        <v>44</v>
      </c>
      <c r="O245" s="56">
        <v>45</v>
      </c>
      <c r="P245" s="56">
        <v>46</v>
      </c>
      <c r="Q245" s="56">
        <v>47</v>
      </c>
      <c r="R245" s="56">
        <v>48</v>
      </c>
      <c r="S245" s="56">
        <v>49</v>
      </c>
      <c r="T245" s="56">
        <v>50</v>
      </c>
      <c r="U245" s="56">
        <v>51</v>
      </c>
      <c r="V245" s="56">
        <v>52</v>
      </c>
      <c r="W245" s="11">
        <v>1</v>
      </c>
      <c r="X245" s="11">
        <v>2</v>
      </c>
      <c r="Y245" s="11">
        <v>3</v>
      </c>
      <c r="Z245" s="11">
        <v>4</v>
      </c>
      <c r="AA245" s="11">
        <v>5</v>
      </c>
      <c r="AB245" s="11">
        <v>6</v>
      </c>
      <c r="AC245" s="11">
        <v>7</v>
      </c>
      <c r="AD245" s="11">
        <v>8</v>
      </c>
      <c r="AE245" s="11">
        <v>9</v>
      </c>
      <c r="AF245" s="11">
        <v>10</v>
      </c>
      <c r="AG245" s="11">
        <v>11</v>
      </c>
      <c r="AH245" s="11">
        <v>12</v>
      </c>
      <c r="AI245" s="11">
        <v>13</v>
      </c>
      <c r="AJ245" s="11">
        <v>14</v>
      </c>
      <c r="AK245" s="11">
        <v>15</v>
      </c>
      <c r="AL245" s="11">
        <v>16</v>
      </c>
      <c r="AM245" s="11">
        <v>17</v>
      </c>
      <c r="AN245" s="11">
        <v>18</v>
      </c>
      <c r="AO245" s="11">
        <v>19</v>
      </c>
      <c r="AP245" s="11">
        <v>20</v>
      </c>
      <c r="AQ245" s="11">
        <v>21</v>
      </c>
      <c r="AR245" s="11">
        <v>22</v>
      </c>
      <c r="AS245" s="11">
        <v>23</v>
      </c>
      <c r="AT245" s="11">
        <v>24</v>
      </c>
      <c r="AU245" s="11">
        <v>25</v>
      </c>
      <c r="AV245" s="11">
        <v>26</v>
      </c>
      <c r="AW245" s="11">
        <v>27</v>
      </c>
      <c r="AX245" s="11">
        <v>28</v>
      </c>
      <c r="AY245" s="11">
        <v>29</v>
      </c>
      <c r="AZ245" s="11">
        <v>30</v>
      </c>
      <c r="BA245" s="11">
        <v>31</v>
      </c>
      <c r="BB245" s="11">
        <v>32</v>
      </c>
      <c r="BC245" s="11">
        <v>33</v>
      </c>
      <c r="BD245" s="11">
        <v>34</v>
      </c>
      <c r="BE245" s="11">
        <v>35</v>
      </c>
      <c r="BF245" s="799"/>
      <c r="BG245" s="10"/>
    </row>
    <row r="246" spans="1:59" ht="9.75" customHeight="1">
      <c r="A246" s="743"/>
      <c r="B246" s="743"/>
      <c r="C246" s="743"/>
      <c r="D246" s="743"/>
      <c r="E246" s="792" t="s">
        <v>99</v>
      </c>
      <c r="F246" s="793"/>
      <c r="G246" s="793"/>
      <c r="H246" s="793"/>
      <c r="I246" s="793"/>
      <c r="J246" s="793"/>
      <c r="K246" s="793"/>
      <c r="L246" s="793"/>
      <c r="M246" s="793"/>
      <c r="N246" s="793"/>
      <c r="O246" s="793"/>
      <c r="P246" s="793"/>
      <c r="Q246" s="793"/>
      <c r="R246" s="793"/>
      <c r="S246" s="793"/>
      <c r="T246" s="793"/>
      <c r="U246" s="793"/>
      <c r="V246" s="793"/>
      <c r="W246" s="793"/>
      <c r="X246" s="793"/>
      <c r="Y246" s="793"/>
      <c r="Z246" s="793"/>
      <c r="AA246" s="793"/>
      <c r="AB246" s="793"/>
      <c r="AC246" s="793"/>
      <c r="AD246" s="793"/>
      <c r="AE246" s="793"/>
      <c r="AF246" s="793"/>
      <c r="AG246" s="793"/>
      <c r="AH246" s="793"/>
      <c r="AI246" s="793"/>
      <c r="AJ246" s="793"/>
      <c r="AK246" s="793"/>
      <c r="AL246" s="793"/>
      <c r="AM246" s="793"/>
      <c r="AN246" s="793"/>
      <c r="AO246" s="793"/>
      <c r="AP246" s="793"/>
      <c r="AQ246" s="793"/>
      <c r="AR246" s="793"/>
      <c r="AS246" s="793"/>
      <c r="AT246" s="793"/>
      <c r="AU246" s="793"/>
      <c r="AV246" s="793"/>
      <c r="AW246" s="793"/>
      <c r="AX246" s="793"/>
      <c r="AY246" s="793"/>
      <c r="AZ246" s="793"/>
      <c r="BA246" s="793"/>
      <c r="BB246" s="793"/>
      <c r="BC246" s="793"/>
      <c r="BD246" s="793"/>
      <c r="BE246" s="794"/>
      <c r="BF246" s="799"/>
      <c r="BG246" s="10"/>
    </row>
    <row r="247" spans="1:59" ht="9.75" customHeight="1">
      <c r="A247" s="744"/>
      <c r="B247" s="744"/>
      <c r="C247" s="744"/>
      <c r="D247" s="744"/>
      <c r="E247" s="55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55">
        <v>12</v>
      </c>
      <c r="Q247" s="55">
        <v>13</v>
      </c>
      <c r="R247" s="55">
        <v>14</v>
      </c>
      <c r="S247" s="55">
        <v>15</v>
      </c>
      <c r="T247" s="55">
        <v>16</v>
      </c>
      <c r="U247" s="55">
        <v>17</v>
      </c>
      <c r="V247" s="55">
        <v>18</v>
      </c>
      <c r="W247" s="55">
        <v>19</v>
      </c>
      <c r="X247" s="55">
        <v>20</v>
      </c>
      <c r="Y247" s="55">
        <v>21</v>
      </c>
      <c r="Z247" s="55">
        <v>22</v>
      </c>
      <c r="AA247" s="55">
        <v>23</v>
      </c>
      <c r="AB247" s="55">
        <v>24</v>
      </c>
      <c r="AC247" s="55">
        <v>25</v>
      </c>
      <c r="AD247" s="55">
        <v>26</v>
      </c>
      <c r="AE247" s="55">
        <v>27</v>
      </c>
      <c r="AF247" s="55">
        <v>28</v>
      </c>
      <c r="AG247" s="55">
        <v>29</v>
      </c>
      <c r="AH247" s="55">
        <v>30</v>
      </c>
      <c r="AI247" s="55">
        <v>31</v>
      </c>
      <c r="AJ247" s="55">
        <v>32</v>
      </c>
      <c r="AK247" s="55">
        <v>33</v>
      </c>
      <c r="AL247" s="55">
        <v>34</v>
      </c>
      <c r="AM247" s="55">
        <v>35</v>
      </c>
      <c r="AN247" s="55">
        <v>36</v>
      </c>
      <c r="AO247" s="55">
        <v>37</v>
      </c>
      <c r="AP247" s="55">
        <v>38</v>
      </c>
      <c r="AQ247" s="55">
        <v>39</v>
      </c>
      <c r="AR247" s="55">
        <v>40</v>
      </c>
      <c r="AS247" s="55">
        <v>41</v>
      </c>
      <c r="AT247" s="55">
        <v>42</v>
      </c>
      <c r="AU247" s="55">
        <v>43</v>
      </c>
      <c r="AV247" s="55">
        <v>44</v>
      </c>
      <c r="AW247" s="55">
        <v>45</v>
      </c>
      <c r="AX247" s="55">
        <v>46</v>
      </c>
      <c r="AY247" s="55">
        <v>47</v>
      </c>
      <c r="AZ247" s="55">
        <v>48</v>
      </c>
      <c r="BA247" s="55">
        <v>49</v>
      </c>
      <c r="BB247" s="55">
        <v>50</v>
      </c>
      <c r="BC247" s="55">
        <v>51</v>
      </c>
      <c r="BD247" s="55">
        <v>52</v>
      </c>
      <c r="BE247" s="55">
        <v>53</v>
      </c>
      <c r="BF247" s="800"/>
      <c r="BG247" s="10"/>
    </row>
    <row r="248" spans="1:59" ht="25.5" customHeight="1">
      <c r="A248" s="790" t="s">
        <v>273</v>
      </c>
      <c r="B248" s="33" t="s">
        <v>131</v>
      </c>
      <c r="C248" s="63" t="s">
        <v>132</v>
      </c>
      <c r="D248" s="12" t="s">
        <v>101</v>
      </c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>
        <v>0</v>
      </c>
      <c r="W248" s="67">
        <v>0</v>
      </c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>
        <v>0</v>
      </c>
      <c r="AW248" s="67"/>
      <c r="AX248" s="67"/>
      <c r="AY248" s="67"/>
      <c r="AZ248" s="67"/>
      <c r="BA248" s="67"/>
      <c r="BB248" s="67"/>
      <c r="BC248" s="67"/>
      <c r="BD248" s="67"/>
      <c r="BE248" s="67"/>
      <c r="BF248" s="13"/>
      <c r="BG248" s="10"/>
    </row>
    <row r="249" spans="1:59" ht="16.5">
      <c r="A249" s="791"/>
      <c r="B249" s="62" t="s">
        <v>135</v>
      </c>
      <c r="C249" s="64" t="s">
        <v>24</v>
      </c>
      <c r="D249" s="57" t="s">
        <v>101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 t="s">
        <v>78</v>
      </c>
      <c r="U249" s="52"/>
      <c r="V249" s="586">
        <v>0</v>
      </c>
      <c r="W249" s="586">
        <v>0</v>
      </c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7"/>
      <c r="AL249" s="57"/>
      <c r="AM249" s="57"/>
      <c r="AN249" s="57"/>
      <c r="AO249" s="57"/>
      <c r="AP249" s="57"/>
      <c r="AQ249" s="57"/>
      <c r="AR249" s="57"/>
      <c r="AS249" s="57"/>
      <c r="AT249" s="15"/>
      <c r="AU249" s="57"/>
      <c r="AV249" s="12">
        <v>0</v>
      </c>
      <c r="AW249" s="57"/>
      <c r="AX249" s="57"/>
      <c r="AY249" s="57"/>
      <c r="AZ249" s="57"/>
      <c r="BA249" s="57"/>
      <c r="BB249" s="57"/>
      <c r="BC249" s="57"/>
      <c r="BD249" s="57"/>
      <c r="BE249" s="57"/>
      <c r="BF249" s="14"/>
      <c r="BG249" s="10"/>
    </row>
    <row r="250" spans="1:59" ht="16.5">
      <c r="A250" s="791"/>
      <c r="B250" s="62" t="s">
        <v>136</v>
      </c>
      <c r="C250" s="64" t="s">
        <v>33</v>
      </c>
      <c r="D250" s="57" t="s">
        <v>101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52" t="s">
        <v>78</v>
      </c>
      <c r="U250" s="82"/>
      <c r="V250" s="586">
        <v>0</v>
      </c>
      <c r="W250" s="586">
        <v>0</v>
      </c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7"/>
      <c r="AL250" s="57"/>
      <c r="AM250" s="57"/>
      <c r="AN250" s="57"/>
      <c r="AO250" s="57"/>
      <c r="AP250" s="57"/>
      <c r="AQ250" s="57"/>
      <c r="AR250" s="57"/>
      <c r="AS250" s="57"/>
      <c r="AT250" s="61"/>
      <c r="AU250" s="57"/>
      <c r="AV250" s="12">
        <v>0</v>
      </c>
      <c r="AW250" s="57"/>
      <c r="AX250" s="57"/>
      <c r="AY250" s="57"/>
      <c r="AZ250" s="57"/>
      <c r="BA250" s="57"/>
      <c r="BB250" s="57"/>
      <c r="BC250" s="57"/>
      <c r="BD250" s="57"/>
      <c r="BE250" s="57"/>
      <c r="BF250" s="14"/>
      <c r="BG250" s="10"/>
    </row>
    <row r="251" spans="1:58" ht="19.5">
      <c r="A251" s="791"/>
      <c r="B251" s="59" t="s">
        <v>37</v>
      </c>
      <c r="C251" s="63" t="s">
        <v>106</v>
      </c>
      <c r="D251" s="16" t="s">
        <v>101</v>
      </c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>
        <v>0</v>
      </c>
      <c r="W251" s="85">
        <v>0</v>
      </c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>
        <v>0</v>
      </c>
      <c r="AW251" s="85"/>
      <c r="AX251" s="85"/>
      <c r="AY251" s="85"/>
      <c r="AZ251" s="85"/>
      <c r="BA251" s="85"/>
      <c r="BB251" s="85"/>
      <c r="BC251" s="85"/>
      <c r="BD251" s="85"/>
      <c r="BE251" s="85"/>
      <c r="BF251" s="17"/>
    </row>
    <row r="252" spans="1:58" ht="29.25">
      <c r="A252" s="791"/>
      <c r="B252" s="63" t="s">
        <v>104</v>
      </c>
      <c r="C252" s="63" t="s">
        <v>105</v>
      </c>
      <c r="D252" s="16" t="s">
        <v>101</v>
      </c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>
        <v>0</v>
      </c>
      <c r="W252" s="85">
        <v>0</v>
      </c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>
        <v>0</v>
      </c>
      <c r="AW252" s="85"/>
      <c r="AX252" s="85"/>
      <c r="AY252" s="85"/>
      <c r="AZ252" s="85"/>
      <c r="BA252" s="85"/>
      <c r="BB252" s="85"/>
      <c r="BC252" s="85"/>
      <c r="BD252" s="85"/>
      <c r="BE252" s="85"/>
      <c r="BF252" s="17"/>
    </row>
    <row r="253" spans="1:58" ht="24.75">
      <c r="A253" s="791"/>
      <c r="B253" s="344" t="s">
        <v>146</v>
      </c>
      <c r="C253" s="343" t="s">
        <v>298</v>
      </c>
      <c r="D253" s="61" t="s">
        <v>101</v>
      </c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 t="s">
        <v>60</v>
      </c>
      <c r="U253" s="83"/>
      <c r="V253" s="586">
        <v>0</v>
      </c>
      <c r="W253" s="586">
        <v>0</v>
      </c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2"/>
      <c r="AO253" s="82"/>
      <c r="AP253" s="82"/>
      <c r="AQ253" s="82"/>
      <c r="AR253" s="91"/>
      <c r="AS253" s="82"/>
      <c r="AT253" s="83"/>
      <c r="AU253" s="52"/>
      <c r="AV253" s="586">
        <v>0</v>
      </c>
      <c r="AW253" s="57"/>
      <c r="AX253" s="57"/>
      <c r="AY253" s="57"/>
      <c r="AZ253" s="57"/>
      <c r="BA253" s="57"/>
      <c r="BB253" s="57"/>
      <c r="BC253" s="57"/>
      <c r="BD253" s="57"/>
      <c r="BE253" s="57"/>
      <c r="BF253" s="22"/>
    </row>
    <row r="254" spans="1:58" ht="19.5">
      <c r="A254" s="791"/>
      <c r="B254" s="33" t="s">
        <v>107</v>
      </c>
      <c r="C254" s="63" t="s">
        <v>39</v>
      </c>
      <c r="D254" s="12" t="s">
        <v>101</v>
      </c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>
        <v>0</v>
      </c>
      <c r="W254" s="67">
        <v>0</v>
      </c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>
        <v>0</v>
      </c>
      <c r="AW254" s="67"/>
      <c r="AX254" s="67"/>
      <c r="AY254" s="67"/>
      <c r="AZ254" s="67"/>
      <c r="BA254" s="67"/>
      <c r="BB254" s="67"/>
      <c r="BC254" s="67"/>
      <c r="BD254" s="67"/>
      <c r="BE254" s="67"/>
      <c r="BF254" s="17"/>
    </row>
    <row r="255" spans="1:58" ht="39">
      <c r="A255" s="791"/>
      <c r="B255" s="63" t="s">
        <v>40</v>
      </c>
      <c r="C255" s="581" t="s">
        <v>300</v>
      </c>
      <c r="D255" s="12" t="s">
        <v>101</v>
      </c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>
        <v>0</v>
      </c>
      <c r="W255" s="67">
        <v>0</v>
      </c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12" t="s">
        <v>306</v>
      </c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>
        <v>0</v>
      </c>
      <c r="AW255" s="67"/>
      <c r="AX255" s="67"/>
      <c r="AY255" s="67"/>
      <c r="AZ255" s="67"/>
      <c r="BA255" s="67"/>
      <c r="BB255" s="67"/>
      <c r="BC255" s="67"/>
      <c r="BD255" s="67"/>
      <c r="BE255" s="67"/>
      <c r="BF255" s="20"/>
    </row>
    <row r="256" spans="1:58" ht="17.25" customHeight="1">
      <c r="A256" s="791"/>
      <c r="B256" s="61" t="s">
        <v>43</v>
      </c>
      <c r="C256" s="95" t="s">
        <v>3</v>
      </c>
      <c r="D256" s="61" t="s">
        <v>101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586">
        <v>0</v>
      </c>
      <c r="W256" s="586">
        <v>0</v>
      </c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 t="s">
        <v>78</v>
      </c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3"/>
      <c r="AU256" s="52"/>
      <c r="AV256" s="586">
        <v>0</v>
      </c>
      <c r="AW256" s="57"/>
      <c r="AX256" s="57"/>
      <c r="AY256" s="57"/>
      <c r="AZ256" s="57"/>
      <c r="BA256" s="57"/>
      <c r="BB256" s="57"/>
      <c r="BC256" s="57"/>
      <c r="BD256" s="57"/>
      <c r="BE256" s="57"/>
      <c r="BF256" s="14"/>
    </row>
    <row r="257" spans="1:58" ht="21.75" customHeight="1">
      <c r="A257" s="791"/>
      <c r="B257" s="765" t="s">
        <v>54</v>
      </c>
      <c r="C257" s="761" t="s">
        <v>278</v>
      </c>
      <c r="D257" s="12" t="s">
        <v>101</v>
      </c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>
        <v>0</v>
      </c>
      <c r="W257" s="67">
        <v>0</v>
      </c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>
        <v>0</v>
      </c>
      <c r="AW257" s="67"/>
      <c r="AX257" s="67"/>
      <c r="AY257" s="67"/>
      <c r="AZ257" s="67"/>
      <c r="BA257" s="67"/>
      <c r="BB257" s="67"/>
      <c r="BC257" s="67"/>
      <c r="BD257" s="67"/>
      <c r="BE257" s="67"/>
      <c r="BF257" s="20"/>
    </row>
    <row r="258" spans="1:59" s="579" customFormat="1" ht="18.75" customHeight="1">
      <c r="A258" s="791"/>
      <c r="B258" s="766"/>
      <c r="C258" s="762"/>
      <c r="D258" s="12" t="s">
        <v>101</v>
      </c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>
        <v>0</v>
      </c>
      <c r="W258" s="67">
        <v>0</v>
      </c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12" t="s">
        <v>306</v>
      </c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>
        <v>0</v>
      </c>
      <c r="AW258" s="13"/>
      <c r="AX258" s="13"/>
      <c r="AY258" s="13"/>
      <c r="AZ258" s="13"/>
      <c r="BA258" s="13"/>
      <c r="BB258" s="13"/>
      <c r="BC258" s="13"/>
      <c r="BD258" s="13"/>
      <c r="BE258" s="13"/>
      <c r="BF258" s="337"/>
      <c r="BG258" s="578"/>
    </row>
    <row r="259" spans="1:58" ht="16.5">
      <c r="A259" s="791"/>
      <c r="B259" s="61" t="s">
        <v>45</v>
      </c>
      <c r="C259" s="95" t="s">
        <v>3</v>
      </c>
      <c r="D259" s="61" t="s">
        <v>101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4"/>
      <c r="P259" s="94"/>
      <c r="Q259" s="94"/>
      <c r="R259" s="94"/>
      <c r="S259" s="94"/>
      <c r="T259" s="94"/>
      <c r="U259" s="94"/>
      <c r="V259" s="67">
        <v>0</v>
      </c>
      <c r="W259" s="67">
        <v>0</v>
      </c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 t="s">
        <v>78</v>
      </c>
      <c r="AJ259" s="84"/>
      <c r="AK259" s="61"/>
      <c r="AL259" s="61"/>
      <c r="AM259" s="15"/>
      <c r="AN259" s="15"/>
      <c r="AO259" s="15"/>
      <c r="AP259" s="15"/>
      <c r="AQ259" s="15"/>
      <c r="AR259" s="15"/>
      <c r="AS259" s="15"/>
      <c r="AT259" s="15"/>
      <c r="AU259" s="21"/>
      <c r="AV259" s="13">
        <v>0</v>
      </c>
      <c r="AW259" s="57"/>
      <c r="AX259" s="57"/>
      <c r="AY259" s="57"/>
      <c r="AZ259" s="57"/>
      <c r="BA259" s="57"/>
      <c r="BB259" s="57"/>
      <c r="BC259" s="57"/>
      <c r="BD259" s="57"/>
      <c r="BE259" s="57"/>
      <c r="BF259" s="14"/>
    </row>
    <row r="260" spans="1:58" ht="19.5" customHeight="1">
      <c r="A260" s="791"/>
      <c r="B260" s="765" t="s">
        <v>56</v>
      </c>
      <c r="C260" s="763" t="s">
        <v>337</v>
      </c>
      <c r="D260" s="12" t="s">
        <v>101</v>
      </c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>
        <v>0</v>
      </c>
      <c r="W260" s="67">
        <v>0</v>
      </c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>
        <v>0</v>
      </c>
      <c r="AW260" s="67"/>
      <c r="AX260" s="67"/>
      <c r="AY260" s="67"/>
      <c r="AZ260" s="67"/>
      <c r="BA260" s="67"/>
      <c r="BB260" s="67"/>
      <c r="BC260" s="67"/>
      <c r="BD260" s="67"/>
      <c r="BE260" s="67"/>
      <c r="BF260" s="17"/>
    </row>
    <row r="261" spans="1:59" s="579" customFormat="1" ht="18" customHeight="1">
      <c r="A261" s="791"/>
      <c r="B261" s="766"/>
      <c r="C261" s="764"/>
      <c r="D261" s="12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586">
        <v>0</v>
      </c>
      <c r="W261" s="586">
        <v>0</v>
      </c>
      <c r="X261" s="586"/>
      <c r="Y261" s="586"/>
      <c r="Z261" s="586"/>
      <c r="AA261" s="586"/>
      <c r="AB261" s="586"/>
      <c r="AC261" s="586"/>
      <c r="AD261" s="586"/>
      <c r="AE261" s="586"/>
      <c r="AF261" s="586"/>
      <c r="AG261" s="586"/>
      <c r="AH261" s="586"/>
      <c r="AI261" s="586"/>
      <c r="AJ261" s="586"/>
      <c r="AK261" s="12" t="s">
        <v>306</v>
      </c>
      <c r="AL261" s="12"/>
      <c r="AM261" s="12"/>
      <c r="AN261" s="12"/>
      <c r="AO261" s="12"/>
      <c r="AP261" s="12"/>
      <c r="AQ261" s="12"/>
      <c r="AR261" s="12"/>
      <c r="AS261" s="12"/>
      <c r="AT261" s="17"/>
      <c r="AU261" s="12"/>
      <c r="AV261" s="12">
        <v>0</v>
      </c>
      <c r="AW261" s="12"/>
      <c r="AX261" s="12"/>
      <c r="AY261" s="12"/>
      <c r="AZ261" s="12"/>
      <c r="BA261" s="12"/>
      <c r="BB261" s="12"/>
      <c r="BC261" s="12"/>
      <c r="BD261" s="12"/>
      <c r="BE261" s="12"/>
      <c r="BF261" s="20"/>
      <c r="BG261" s="578"/>
    </row>
    <row r="262" spans="1:59" s="9" customFormat="1" ht="13.5" customHeight="1">
      <c r="A262" s="791"/>
      <c r="B262" s="757" t="s">
        <v>338</v>
      </c>
      <c r="C262" s="759" t="s">
        <v>305</v>
      </c>
      <c r="D262" s="61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 t="s">
        <v>60</v>
      </c>
      <c r="T262" s="93"/>
      <c r="U262" s="93"/>
      <c r="V262" s="586">
        <v>0</v>
      </c>
      <c r="W262" s="586">
        <v>0</v>
      </c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61"/>
      <c r="AL262" s="61"/>
      <c r="AM262" s="61"/>
      <c r="AN262" s="61"/>
      <c r="AO262" s="61"/>
      <c r="AP262" s="61"/>
      <c r="AQ262" s="61"/>
      <c r="AR262" s="61"/>
      <c r="AS262" s="61"/>
      <c r="AT262" s="15"/>
      <c r="AU262" s="61"/>
      <c r="AV262" s="12">
        <v>0</v>
      </c>
      <c r="AW262" s="61"/>
      <c r="AX262" s="61"/>
      <c r="AY262" s="61"/>
      <c r="AZ262" s="61"/>
      <c r="BA262" s="61"/>
      <c r="BB262" s="61"/>
      <c r="BC262" s="61"/>
      <c r="BD262" s="61"/>
      <c r="BE262" s="61"/>
      <c r="BF262" s="22"/>
      <c r="BG262" s="1"/>
    </row>
    <row r="263" spans="1:59" s="9" customFormat="1" ht="13.5" customHeight="1">
      <c r="A263" s="791"/>
      <c r="B263" s="758"/>
      <c r="C263" s="760"/>
      <c r="D263" s="61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586">
        <v>0</v>
      </c>
      <c r="W263" s="586">
        <v>0</v>
      </c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61"/>
      <c r="AL263" s="61"/>
      <c r="AM263" s="61"/>
      <c r="AN263" s="61"/>
      <c r="AO263" s="61"/>
      <c r="AP263" s="61"/>
      <c r="AQ263" s="61"/>
      <c r="AR263" s="61"/>
      <c r="AS263" s="61"/>
      <c r="AT263" s="15"/>
      <c r="AU263" s="61"/>
      <c r="AV263" s="12">
        <v>0</v>
      </c>
      <c r="AW263" s="61"/>
      <c r="AX263" s="61"/>
      <c r="AY263" s="61"/>
      <c r="AZ263" s="61"/>
      <c r="BA263" s="61"/>
      <c r="BB263" s="61"/>
      <c r="BC263" s="61"/>
      <c r="BD263" s="61"/>
      <c r="BE263" s="61"/>
      <c r="BF263" s="22"/>
      <c r="BG263" s="1"/>
    </row>
    <row r="264" spans="1:59" ht="15" customHeight="1">
      <c r="A264" s="791"/>
      <c r="B264" s="757" t="s">
        <v>340</v>
      </c>
      <c r="C264" s="759" t="s">
        <v>341</v>
      </c>
      <c r="D264" s="61" t="s">
        <v>101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 t="s">
        <v>60</v>
      </c>
      <c r="V264" s="586">
        <v>0</v>
      </c>
      <c r="W264" s="586">
        <v>0</v>
      </c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57"/>
      <c r="AV264" s="12">
        <v>0</v>
      </c>
      <c r="AW264" s="57"/>
      <c r="AX264" s="57"/>
      <c r="AY264" s="57"/>
      <c r="AZ264" s="57"/>
      <c r="BA264" s="57"/>
      <c r="BB264" s="57"/>
      <c r="BC264" s="57"/>
      <c r="BD264" s="57"/>
      <c r="BE264" s="57"/>
      <c r="BF264" s="14"/>
      <c r="BG264" s="10"/>
    </row>
    <row r="265" spans="1:59" ht="18" customHeight="1">
      <c r="A265" s="791"/>
      <c r="B265" s="758"/>
      <c r="C265" s="760"/>
      <c r="D265" s="61" t="s">
        <v>101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586">
        <v>0</v>
      </c>
      <c r="W265" s="586">
        <v>0</v>
      </c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57"/>
      <c r="AV265" s="12">
        <v>0</v>
      </c>
      <c r="AW265" s="57"/>
      <c r="AX265" s="57"/>
      <c r="AY265" s="57"/>
      <c r="AZ265" s="57"/>
      <c r="BA265" s="57"/>
      <c r="BB265" s="57"/>
      <c r="BC265" s="57"/>
      <c r="BD265" s="57"/>
      <c r="BE265" s="57"/>
      <c r="BF265" s="14"/>
      <c r="BG265" s="10"/>
    </row>
    <row r="266" spans="1:59" ht="16.5">
      <c r="A266" s="791"/>
      <c r="B266" s="61" t="s">
        <v>127</v>
      </c>
      <c r="C266" s="96" t="s">
        <v>2</v>
      </c>
      <c r="D266" s="61" t="s">
        <v>101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586">
        <v>0</v>
      </c>
      <c r="W266" s="586">
        <v>0</v>
      </c>
      <c r="X266" s="84"/>
      <c r="Y266" s="84" t="s">
        <v>78</v>
      </c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57"/>
      <c r="AV266" s="12">
        <v>0</v>
      </c>
      <c r="AW266" s="57"/>
      <c r="AX266" s="57"/>
      <c r="AY266" s="57"/>
      <c r="AZ266" s="57"/>
      <c r="BA266" s="57"/>
      <c r="BB266" s="57"/>
      <c r="BC266" s="57"/>
      <c r="BD266" s="57"/>
      <c r="BE266" s="57"/>
      <c r="BF266" s="14"/>
      <c r="BG266" s="10"/>
    </row>
    <row r="267" spans="1:59" ht="16.5">
      <c r="A267" s="791"/>
      <c r="B267" s="583" t="s">
        <v>128</v>
      </c>
      <c r="C267" s="95" t="s">
        <v>3</v>
      </c>
      <c r="D267" s="61" t="s">
        <v>101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586">
        <v>0</v>
      </c>
      <c r="W267" s="586">
        <v>0</v>
      </c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61" t="s">
        <v>78</v>
      </c>
      <c r="AL267" s="61"/>
      <c r="AM267" s="61"/>
      <c r="AN267" s="61"/>
      <c r="AO267" s="61"/>
      <c r="AP267" s="61"/>
      <c r="AQ267" s="61"/>
      <c r="AR267" s="61"/>
      <c r="AS267" s="61"/>
      <c r="AT267" s="61"/>
      <c r="AU267" s="57"/>
      <c r="AV267" s="12">
        <v>0</v>
      </c>
      <c r="AW267" s="57"/>
      <c r="AX267" s="57"/>
      <c r="AY267" s="57"/>
      <c r="AZ267" s="57"/>
      <c r="BA267" s="57"/>
      <c r="BB267" s="57"/>
      <c r="BC267" s="57"/>
      <c r="BD267" s="57"/>
      <c r="BE267" s="57"/>
      <c r="BF267" s="14"/>
      <c r="BG267" s="10"/>
    </row>
    <row r="268" spans="1:58" s="342" customFormat="1" ht="19.5">
      <c r="A268" s="791"/>
      <c r="B268" s="59" t="s">
        <v>183</v>
      </c>
      <c r="C268" s="587" t="s">
        <v>314</v>
      </c>
      <c r="D268" s="338"/>
      <c r="E268" s="339"/>
      <c r="F268" s="339"/>
      <c r="G268" s="339"/>
      <c r="H268" s="339"/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S268" s="339"/>
      <c r="T268" s="339"/>
      <c r="U268" s="339"/>
      <c r="V268" s="608">
        <v>0</v>
      </c>
      <c r="W268" s="608">
        <v>0</v>
      </c>
      <c r="X268" s="340"/>
      <c r="Y268" s="340"/>
      <c r="Z268" s="340"/>
      <c r="AA268" s="340"/>
      <c r="AB268" s="340"/>
      <c r="AC268" s="340"/>
      <c r="AD268" s="340"/>
      <c r="AE268" s="340"/>
      <c r="AF268" s="340"/>
      <c r="AG268" s="340"/>
      <c r="AH268" s="340"/>
      <c r="AI268" s="340"/>
      <c r="AJ268" s="340"/>
      <c r="AK268" s="338"/>
      <c r="AL268" s="583" t="s">
        <v>183</v>
      </c>
      <c r="AM268" s="583" t="s">
        <v>183</v>
      </c>
      <c r="AN268" s="583" t="s">
        <v>183</v>
      </c>
      <c r="AO268" s="583" t="s">
        <v>183</v>
      </c>
      <c r="AP268" s="338"/>
      <c r="AQ268" s="338"/>
      <c r="AR268" s="338"/>
      <c r="AS268" s="338"/>
      <c r="AT268" s="338"/>
      <c r="AU268" s="341"/>
      <c r="AV268" s="33">
        <v>0</v>
      </c>
      <c r="AW268" s="341"/>
      <c r="AX268" s="341"/>
      <c r="AY268" s="341"/>
      <c r="AZ268" s="341"/>
      <c r="BA268" s="341"/>
      <c r="BB268" s="341"/>
      <c r="BC268" s="341"/>
      <c r="BD268" s="341"/>
      <c r="BE268" s="341"/>
      <c r="BF268" s="14"/>
    </row>
    <row r="269" spans="1:59" ht="29.25">
      <c r="A269" s="791"/>
      <c r="B269" s="59" t="s">
        <v>61</v>
      </c>
      <c r="C269" s="587" t="s">
        <v>5</v>
      </c>
      <c r="D269" s="61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586">
        <v>0</v>
      </c>
      <c r="W269" s="586">
        <v>0</v>
      </c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61"/>
      <c r="AL269" s="61"/>
      <c r="AM269" s="61"/>
      <c r="AN269" s="61"/>
      <c r="AO269" s="61"/>
      <c r="AP269" s="61" t="s">
        <v>343</v>
      </c>
      <c r="AQ269" s="61" t="s">
        <v>343</v>
      </c>
      <c r="AR269" s="61" t="s">
        <v>343</v>
      </c>
      <c r="AS269" s="61" t="s">
        <v>343</v>
      </c>
      <c r="AT269" s="61" t="s">
        <v>343</v>
      </c>
      <c r="AU269" s="61" t="s">
        <v>343</v>
      </c>
      <c r="AV269" s="12">
        <v>0</v>
      </c>
      <c r="AW269" s="57"/>
      <c r="AX269" s="57"/>
      <c r="AY269" s="57"/>
      <c r="AZ269" s="57"/>
      <c r="BA269" s="57"/>
      <c r="BB269" s="57"/>
      <c r="BC269" s="57"/>
      <c r="BD269" s="57"/>
      <c r="BE269" s="57"/>
      <c r="BF269" s="14"/>
      <c r="BG269" s="10"/>
    </row>
    <row r="270" spans="1:59" ht="15" customHeight="1">
      <c r="A270" s="791"/>
      <c r="B270" s="770" t="s">
        <v>115</v>
      </c>
      <c r="C270" s="771"/>
      <c r="D270" s="12"/>
      <c r="E270" s="191"/>
      <c r="F270" s="191"/>
      <c r="G270" s="191"/>
      <c r="H270" s="191"/>
      <c r="I270" s="191"/>
      <c r="J270" s="191"/>
      <c r="K270" s="191"/>
      <c r="L270" s="195"/>
      <c r="M270" s="195"/>
      <c r="N270" s="195"/>
      <c r="O270" s="195"/>
      <c r="P270" s="195"/>
      <c r="Q270" s="195"/>
      <c r="R270" s="195"/>
      <c r="S270" s="193">
        <v>1</v>
      </c>
      <c r="T270" s="193">
        <v>3</v>
      </c>
      <c r="U270" s="193">
        <v>1</v>
      </c>
      <c r="V270" s="195"/>
      <c r="W270" s="195"/>
      <c r="X270" s="195"/>
      <c r="Y270" s="193">
        <v>1</v>
      </c>
      <c r="Z270" s="195"/>
      <c r="AA270" s="195"/>
      <c r="AB270" s="195"/>
      <c r="AC270" s="195"/>
      <c r="AD270" s="195"/>
      <c r="AE270" s="195"/>
      <c r="AF270" s="195"/>
      <c r="AG270" s="195"/>
      <c r="AH270" s="192">
        <v>1</v>
      </c>
      <c r="AI270" s="192">
        <v>1</v>
      </c>
      <c r="AJ270" s="191"/>
      <c r="AK270" s="192">
        <v>4</v>
      </c>
      <c r="AL270" s="195"/>
      <c r="AM270" s="192"/>
      <c r="AN270" s="192"/>
      <c r="AO270" s="192"/>
      <c r="AP270" s="191"/>
      <c r="AQ270" s="191"/>
      <c r="AR270" s="191"/>
      <c r="AS270" s="192"/>
      <c r="AT270" s="192"/>
      <c r="AU270" s="192"/>
      <c r="AV270" s="191"/>
      <c r="AW270" s="191"/>
      <c r="AX270" s="191"/>
      <c r="AY270" s="191"/>
      <c r="AZ270" s="191"/>
      <c r="BA270" s="191"/>
      <c r="BB270" s="191"/>
      <c r="BC270" s="191"/>
      <c r="BD270" s="191"/>
      <c r="BE270" s="195"/>
      <c r="BF270" s="193">
        <f>SUM(E270:BE270)</f>
        <v>12</v>
      </c>
      <c r="BG270" s="10"/>
    </row>
  </sheetData>
  <sheetProtection/>
  <mergeCells count="307">
    <mergeCell ref="D243:D247"/>
    <mergeCell ref="BF243:BF247"/>
    <mergeCell ref="BB243:BE243"/>
    <mergeCell ref="AX243:AZ243"/>
    <mergeCell ref="AO243:AQ243"/>
    <mergeCell ref="AS243:AV243"/>
    <mergeCell ref="E246:BE246"/>
    <mergeCell ref="E244:BE244"/>
    <mergeCell ref="AK243:AM243"/>
    <mergeCell ref="AF243:AI243"/>
    <mergeCell ref="AB243:AD243"/>
    <mergeCell ref="X243:Z243"/>
    <mergeCell ref="S243:V243"/>
    <mergeCell ref="O243:Q243"/>
    <mergeCell ref="F243:I243"/>
    <mergeCell ref="B162:B163"/>
    <mergeCell ref="C162:C163"/>
    <mergeCell ref="C152:C153"/>
    <mergeCell ref="B152:B153"/>
    <mergeCell ref="B155:B156"/>
    <mergeCell ref="C155:C156"/>
    <mergeCell ref="B160:B161"/>
    <mergeCell ref="C160:C161"/>
    <mergeCell ref="B158:B159"/>
    <mergeCell ref="C158:C159"/>
    <mergeCell ref="AB219:AD219"/>
    <mergeCell ref="AF173:AH173"/>
    <mergeCell ref="AJ173:AM173"/>
    <mergeCell ref="AO173:AQ173"/>
    <mergeCell ref="B270:C270"/>
    <mergeCell ref="D198:D202"/>
    <mergeCell ref="S198:V198"/>
    <mergeCell ref="O198:Q198"/>
    <mergeCell ref="F219:I219"/>
    <mergeCell ref="K219:M219"/>
    <mergeCell ref="B257:B258"/>
    <mergeCell ref="C243:C247"/>
    <mergeCell ref="B241:C241"/>
    <mergeCell ref="K243:M243"/>
    <mergeCell ref="B150:B151"/>
    <mergeCell ref="C150:C151"/>
    <mergeCell ref="B146:B147"/>
    <mergeCell ref="C148:C149"/>
    <mergeCell ref="B148:B149"/>
    <mergeCell ref="B107:B108"/>
    <mergeCell ref="C146:C147"/>
    <mergeCell ref="B138:B139"/>
    <mergeCell ref="C101:C102"/>
    <mergeCell ref="B103:B104"/>
    <mergeCell ref="B115:B116"/>
    <mergeCell ref="C111:C112"/>
    <mergeCell ref="B113:B114"/>
    <mergeCell ref="C107:C108"/>
    <mergeCell ref="C138:C139"/>
    <mergeCell ref="C144:C145"/>
    <mergeCell ref="B126:D126"/>
    <mergeCell ref="B127:D127"/>
    <mergeCell ref="B125:D125"/>
    <mergeCell ref="B131:B135"/>
    <mergeCell ref="B144:B145"/>
    <mergeCell ref="B142:B143"/>
    <mergeCell ref="B140:B141"/>
    <mergeCell ref="BF131:BF135"/>
    <mergeCell ref="B119:B120"/>
    <mergeCell ref="C119:C120"/>
    <mergeCell ref="C131:C135"/>
    <mergeCell ref="AF131:AI131"/>
    <mergeCell ref="B121:B122"/>
    <mergeCell ref="C73:C74"/>
    <mergeCell ref="B123:B124"/>
    <mergeCell ref="O131:Q131"/>
    <mergeCell ref="C140:C141"/>
    <mergeCell ref="E134:BE134"/>
    <mergeCell ref="C113:C114"/>
    <mergeCell ref="B109:B110"/>
    <mergeCell ref="C103:C104"/>
    <mergeCell ref="C115:C116"/>
    <mergeCell ref="B105:B106"/>
    <mergeCell ref="B136:B137"/>
    <mergeCell ref="C136:C137"/>
    <mergeCell ref="AS131:AV131"/>
    <mergeCell ref="B65:B66"/>
    <mergeCell ref="C65:C66"/>
    <mergeCell ref="B86:D86"/>
    <mergeCell ref="C75:C76"/>
    <mergeCell ref="D131:D135"/>
    <mergeCell ref="B84:D84"/>
    <mergeCell ref="B85:D85"/>
    <mergeCell ref="B36:D36"/>
    <mergeCell ref="C123:C124"/>
    <mergeCell ref="C105:C106"/>
    <mergeCell ref="B111:B112"/>
    <mergeCell ref="C121:C122"/>
    <mergeCell ref="B63:B64"/>
    <mergeCell ref="C63:C64"/>
    <mergeCell ref="C81:C82"/>
    <mergeCell ref="B81:B82"/>
    <mergeCell ref="B73:B74"/>
    <mergeCell ref="A2:A6"/>
    <mergeCell ref="B2:B6"/>
    <mergeCell ref="C2:C6"/>
    <mergeCell ref="D2:D6"/>
    <mergeCell ref="B29:B30"/>
    <mergeCell ref="C29:C30"/>
    <mergeCell ref="B11:B12"/>
    <mergeCell ref="B33:B34"/>
    <mergeCell ref="C33:C34"/>
    <mergeCell ref="B27:B28"/>
    <mergeCell ref="C27:C28"/>
    <mergeCell ref="B35:D35"/>
    <mergeCell ref="B13:B14"/>
    <mergeCell ref="C17:C18"/>
    <mergeCell ref="B19:B20"/>
    <mergeCell ref="B17:B18"/>
    <mergeCell ref="C23:C24"/>
    <mergeCell ref="C25:C26"/>
    <mergeCell ref="C13:C14"/>
    <mergeCell ref="C15:C16"/>
    <mergeCell ref="C31:C32"/>
    <mergeCell ref="B7:B8"/>
    <mergeCell ref="B31:B32"/>
    <mergeCell ref="B21:B22"/>
    <mergeCell ref="C21:C22"/>
    <mergeCell ref="B23:B24"/>
    <mergeCell ref="B9:B10"/>
    <mergeCell ref="C9:C10"/>
    <mergeCell ref="C19:C20"/>
    <mergeCell ref="B15:B16"/>
    <mergeCell ref="B25:B26"/>
    <mergeCell ref="B61:B62"/>
    <mergeCell ref="C77:C78"/>
    <mergeCell ref="B37:D37"/>
    <mergeCell ref="A38:A42"/>
    <mergeCell ref="B38:B42"/>
    <mergeCell ref="C38:C42"/>
    <mergeCell ref="D38:D42"/>
    <mergeCell ref="A7:A37"/>
    <mergeCell ref="B45:B46"/>
    <mergeCell ref="C45:C46"/>
    <mergeCell ref="B47:B48"/>
    <mergeCell ref="C47:C48"/>
    <mergeCell ref="C51:C52"/>
    <mergeCell ref="C61:C62"/>
    <mergeCell ref="B59:B60"/>
    <mergeCell ref="C59:C60"/>
    <mergeCell ref="B55:B56"/>
    <mergeCell ref="C55:C56"/>
    <mergeCell ref="B57:B58"/>
    <mergeCell ref="C57:C58"/>
    <mergeCell ref="C7:C8"/>
    <mergeCell ref="C11:C12"/>
    <mergeCell ref="BF2:BF6"/>
    <mergeCell ref="E3:BE3"/>
    <mergeCell ref="E5:BE5"/>
    <mergeCell ref="O2:Q2"/>
    <mergeCell ref="S2:U2"/>
    <mergeCell ref="W2:Z2"/>
    <mergeCell ref="AS2:AU2"/>
    <mergeCell ref="BF38:BF42"/>
    <mergeCell ref="E39:BE39"/>
    <mergeCell ref="E41:BE41"/>
    <mergeCell ref="O38:Q38"/>
    <mergeCell ref="S38:V38"/>
    <mergeCell ref="X38:Z38"/>
    <mergeCell ref="B43:B44"/>
    <mergeCell ref="C43:C44"/>
    <mergeCell ref="BB38:BD38"/>
    <mergeCell ref="AF38:AI38"/>
    <mergeCell ref="AJ38:AM38"/>
    <mergeCell ref="AO38:AQ38"/>
    <mergeCell ref="AB38:AD38"/>
    <mergeCell ref="J38:M38"/>
    <mergeCell ref="F38:I38"/>
    <mergeCell ref="BB2:BD2"/>
    <mergeCell ref="AB2:AD2"/>
    <mergeCell ref="AO2:AQ2"/>
    <mergeCell ref="AF2:AH2"/>
    <mergeCell ref="J2:M2"/>
    <mergeCell ref="AJ2:AM2"/>
    <mergeCell ref="F2:H2"/>
    <mergeCell ref="AS38:AV38"/>
    <mergeCell ref="AW38:AZ38"/>
    <mergeCell ref="AW2:AZ2"/>
    <mergeCell ref="B79:B80"/>
    <mergeCell ref="C79:C80"/>
    <mergeCell ref="B77:B78"/>
    <mergeCell ref="C53:C54"/>
    <mergeCell ref="C49:C50"/>
    <mergeCell ref="B51:B52"/>
    <mergeCell ref="B75:B76"/>
    <mergeCell ref="A90:A94"/>
    <mergeCell ref="B90:B94"/>
    <mergeCell ref="C90:C94"/>
    <mergeCell ref="A43:A86"/>
    <mergeCell ref="B49:B50"/>
    <mergeCell ref="B53:B54"/>
    <mergeCell ref="B67:B68"/>
    <mergeCell ref="C67:C68"/>
    <mergeCell ref="B69:B70"/>
    <mergeCell ref="C69:C70"/>
    <mergeCell ref="B71:B72"/>
    <mergeCell ref="C71:C72"/>
    <mergeCell ref="BF90:BF94"/>
    <mergeCell ref="E91:BE91"/>
    <mergeCell ref="E93:BE93"/>
    <mergeCell ref="K90:M90"/>
    <mergeCell ref="O90:Q90"/>
    <mergeCell ref="S90:V90"/>
    <mergeCell ref="X90:Z90"/>
    <mergeCell ref="AS90:AV90"/>
    <mergeCell ref="AX90:AZ90"/>
    <mergeCell ref="AB90:AD90"/>
    <mergeCell ref="B95:B96"/>
    <mergeCell ref="B99:B100"/>
    <mergeCell ref="C99:C100"/>
    <mergeCell ref="D90:D94"/>
    <mergeCell ref="C95:C96"/>
    <mergeCell ref="B97:B98"/>
    <mergeCell ref="C97:C98"/>
    <mergeCell ref="C109:C110"/>
    <mergeCell ref="AK90:AM90"/>
    <mergeCell ref="AO90:AQ90"/>
    <mergeCell ref="E132:BE132"/>
    <mergeCell ref="BB90:BE90"/>
    <mergeCell ref="BB131:BE131"/>
    <mergeCell ref="AF90:AI90"/>
    <mergeCell ref="F90:I90"/>
    <mergeCell ref="AX131:AZ131"/>
    <mergeCell ref="AK131:AM131"/>
    <mergeCell ref="BF173:BF177"/>
    <mergeCell ref="E174:BE174"/>
    <mergeCell ref="E176:BE176"/>
    <mergeCell ref="F173:H173"/>
    <mergeCell ref="J173:M173"/>
    <mergeCell ref="S173:U173"/>
    <mergeCell ref="W173:Z173"/>
    <mergeCell ref="AW173:AZ173"/>
    <mergeCell ref="AB173:AD173"/>
    <mergeCell ref="AB131:AD131"/>
    <mergeCell ref="AF198:AI198"/>
    <mergeCell ref="F198:I198"/>
    <mergeCell ref="AW198:AZ198"/>
    <mergeCell ref="AS173:AU173"/>
    <mergeCell ref="K131:M131"/>
    <mergeCell ref="AO131:AQ131"/>
    <mergeCell ref="X131:Z131"/>
    <mergeCell ref="S131:V131"/>
    <mergeCell ref="F131:I131"/>
    <mergeCell ref="AX219:AZ219"/>
    <mergeCell ref="BF198:BF202"/>
    <mergeCell ref="E199:BE199"/>
    <mergeCell ref="E201:BE201"/>
    <mergeCell ref="J198:M198"/>
    <mergeCell ref="AO198:AQ198"/>
    <mergeCell ref="AK219:AM219"/>
    <mergeCell ref="X198:Z198"/>
    <mergeCell ref="AB198:AD198"/>
    <mergeCell ref="AJ198:AM198"/>
    <mergeCell ref="BB173:BD173"/>
    <mergeCell ref="BF219:BF223"/>
    <mergeCell ref="E220:BE220"/>
    <mergeCell ref="E222:BE222"/>
    <mergeCell ref="O219:Q219"/>
    <mergeCell ref="S219:V219"/>
    <mergeCell ref="AO219:AQ219"/>
    <mergeCell ref="X219:Z219"/>
    <mergeCell ref="AS219:AV219"/>
    <mergeCell ref="AF219:AI219"/>
    <mergeCell ref="B101:B102"/>
    <mergeCell ref="BB219:BE219"/>
    <mergeCell ref="A136:A167"/>
    <mergeCell ref="C219:C223"/>
    <mergeCell ref="AS198:AV198"/>
    <mergeCell ref="B168:D168"/>
    <mergeCell ref="B169:D169"/>
    <mergeCell ref="B170:D170"/>
    <mergeCell ref="BB198:BD198"/>
    <mergeCell ref="O173:Q173"/>
    <mergeCell ref="A95:A124"/>
    <mergeCell ref="A125:A127"/>
    <mergeCell ref="A131:A135"/>
    <mergeCell ref="A173:A177"/>
    <mergeCell ref="A168:A170"/>
    <mergeCell ref="C173:C177"/>
    <mergeCell ref="C198:C202"/>
    <mergeCell ref="A219:A223"/>
    <mergeCell ref="D173:D177"/>
    <mergeCell ref="B192:C192"/>
    <mergeCell ref="A178:A192"/>
    <mergeCell ref="B218:C218"/>
    <mergeCell ref="B173:B177"/>
    <mergeCell ref="D219:D223"/>
    <mergeCell ref="B198:B202"/>
    <mergeCell ref="A224:A241"/>
    <mergeCell ref="B262:B263"/>
    <mergeCell ref="C262:C263"/>
    <mergeCell ref="A198:A202"/>
    <mergeCell ref="B243:B247"/>
    <mergeCell ref="B219:B223"/>
    <mergeCell ref="A203:A218"/>
    <mergeCell ref="A248:A270"/>
    <mergeCell ref="A243:A247"/>
    <mergeCell ref="B264:B265"/>
    <mergeCell ref="C264:C265"/>
    <mergeCell ref="C257:C258"/>
    <mergeCell ref="C260:C261"/>
    <mergeCell ref="B260:B26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3"/>
  <rowBreaks count="6" manualBreakCount="6">
    <brk id="37" max="255" man="1"/>
    <brk id="130" max="57" man="1"/>
    <brk id="171" max="57" man="1"/>
    <brk id="196" max="57" man="1"/>
    <brk id="218" max="255" man="1"/>
    <brk id="242" max="5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5" customWidth="1"/>
    <col min="2" max="2" width="26.421875" style="5" customWidth="1"/>
    <col min="3" max="3" width="9.140625" style="5" customWidth="1"/>
    <col min="4" max="4" width="22.421875" style="5" customWidth="1"/>
    <col min="5" max="5" width="15.140625" style="5" customWidth="1"/>
    <col min="6" max="6" width="19.7109375" style="5" customWidth="1"/>
    <col min="7" max="7" width="14.7109375" style="5" customWidth="1"/>
    <col min="8" max="16384" width="9.140625" style="5" customWidth="1"/>
  </cols>
  <sheetData>
    <row r="1" ht="15">
      <c r="A1" s="610" t="s">
        <v>263</v>
      </c>
    </row>
    <row r="2" ht="15.75" thickBot="1"/>
    <row r="3" spans="1:9" s="6" customFormat="1" ht="11.25" customHeight="1">
      <c r="A3" s="807" t="s">
        <v>0</v>
      </c>
      <c r="B3" s="801" t="s">
        <v>1</v>
      </c>
      <c r="C3" s="801" t="s">
        <v>2</v>
      </c>
      <c r="D3" s="801" t="s">
        <v>3</v>
      </c>
      <c r="E3" s="801"/>
      <c r="F3" s="801" t="s">
        <v>4</v>
      </c>
      <c r="G3" s="801" t="s">
        <v>5</v>
      </c>
      <c r="H3" s="801" t="s">
        <v>6</v>
      </c>
      <c r="I3" s="804" t="s">
        <v>7</v>
      </c>
    </row>
    <row r="4" spans="1:9" s="6" customFormat="1" ht="17.25" customHeight="1">
      <c r="A4" s="808"/>
      <c r="B4" s="802"/>
      <c r="C4" s="802"/>
      <c r="D4" s="802" t="s">
        <v>8</v>
      </c>
      <c r="E4" s="7" t="s">
        <v>9</v>
      </c>
      <c r="F4" s="802"/>
      <c r="G4" s="802"/>
      <c r="H4" s="802"/>
      <c r="I4" s="805"/>
    </row>
    <row r="5" spans="1:9" s="6" customFormat="1" ht="15.75" thickBot="1">
      <c r="A5" s="809"/>
      <c r="B5" s="803"/>
      <c r="C5" s="803"/>
      <c r="D5" s="803"/>
      <c r="E5" s="182" t="s">
        <v>10</v>
      </c>
      <c r="F5" s="803"/>
      <c r="G5" s="803"/>
      <c r="H5" s="803"/>
      <c r="I5" s="806"/>
    </row>
    <row r="6" spans="1:9" s="8" customFormat="1" ht="12" thickBot="1">
      <c r="A6" s="219">
        <v>1</v>
      </c>
      <c r="B6" s="220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  <c r="H6" s="220">
        <v>8</v>
      </c>
      <c r="I6" s="221">
        <v>9</v>
      </c>
    </row>
    <row r="7" spans="1:9" ht="15">
      <c r="A7" s="216" t="s">
        <v>11</v>
      </c>
      <c r="B7" s="217">
        <v>39</v>
      </c>
      <c r="C7" s="217">
        <v>1</v>
      </c>
      <c r="D7" s="217"/>
      <c r="E7" s="217"/>
      <c r="F7" s="217">
        <v>1</v>
      </c>
      <c r="G7" s="217"/>
      <c r="H7" s="217">
        <v>11</v>
      </c>
      <c r="I7" s="218">
        <f>B7+C7+D7+E7+F7+G7+H7</f>
        <v>52</v>
      </c>
    </row>
    <row r="8" spans="1:9" ht="15">
      <c r="A8" s="180" t="s">
        <v>12</v>
      </c>
      <c r="B8" s="4">
        <v>34</v>
      </c>
      <c r="C8" s="4">
        <v>5</v>
      </c>
      <c r="D8" s="4"/>
      <c r="E8" s="4"/>
      <c r="F8" s="4">
        <v>2</v>
      </c>
      <c r="G8" s="4"/>
      <c r="H8" s="4">
        <v>11</v>
      </c>
      <c r="I8" s="181">
        <f>B8+C8+D8+E8+F8+G8+H8</f>
        <v>52</v>
      </c>
    </row>
    <row r="9" spans="1:9" ht="15">
      <c r="A9" s="180" t="s">
        <v>13</v>
      </c>
      <c r="B9" s="4">
        <v>28</v>
      </c>
      <c r="C9" s="4">
        <v>10</v>
      </c>
      <c r="D9" s="4">
        <v>2</v>
      </c>
      <c r="E9" s="4"/>
      <c r="F9" s="4">
        <v>2</v>
      </c>
      <c r="G9" s="4"/>
      <c r="H9" s="4">
        <v>10</v>
      </c>
      <c r="I9" s="181">
        <f>B9+C9+D9+E9+F9+G9+H9</f>
        <v>52</v>
      </c>
    </row>
    <row r="10" spans="1:9" ht="15.75" thickBot="1">
      <c r="A10" s="180" t="s">
        <v>273</v>
      </c>
      <c r="B10" s="4">
        <v>19</v>
      </c>
      <c r="C10" s="4">
        <v>5</v>
      </c>
      <c r="D10" s="4">
        <v>5</v>
      </c>
      <c r="E10" s="4">
        <v>4</v>
      </c>
      <c r="F10" s="4">
        <v>2</v>
      </c>
      <c r="G10" s="4">
        <v>6</v>
      </c>
      <c r="H10" s="4">
        <v>2</v>
      </c>
      <c r="I10" s="181">
        <f>B10+C10+D10+E10+F10+G10+H10</f>
        <v>43</v>
      </c>
    </row>
    <row r="11" spans="1:9" ht="15.75" thickBot="1">
      <c r="A11" s="76" t="s">
        <v>14</v>
      </c>
      <c r="B11" s="222">
        <f>B10+B9+B8+B7</f>
        <v>120</v>
      </c>
      <c r="C11" s="222">
        <f>C10+C9+C8+D19+C7</f>
        <v>21</v>
      </c>
      <c r="D11" s="222">
        <f>D10+D9+D8</f>
        <v>7</v>
      </c>
      <c r="E11" s="222">
        <f>E10</f>
        <v>4</v>
      </c>
      <c r="F11" s="222">
        <f>F10+F9+F8+F7</f>
        <v>7</v>
      </c>
      <c r="G11" s="222">
        <f>G10+G9+G8+G7</f>
        <v>6</v>
      </c>
      <c r="H11" s="222">
        <f>H10+H9+H8+H7</f>
        <v>34</v>
      </c>
      <c r="I11" s="223">
        <f>B11+C11+D11+E11+F11+G11+H11</f>
        <v>199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1968503937007874" right="0.1968503937007874" top="0.984251968503937" bottom="0.5905511811023623" header="0.31496062992125984" footer="0.31496062992125984"/>
  <pageSetup horizontalDpi="180" verticalDpi="18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86"/>
  <sheetViews>
    <sheetView view="pageBreakPreview" zoomScaleSheetLayoutView="100" zoomScalePageLayoutView="0" workbookViewId="0" topLeftCell="A69">
      <selection activeCell="L82" sqref="L82"/>
    </sheetView>
  </sheetViews>
  <sheetFormatPr defaultColWidth="0" defaultRowHeight="15"/>
  <cols>
    <col min="1" max="1" width="10.57421875" style="159" customWidth="1"/>
    <col min="2" max="2" width="67.28125" style="160" customWidth="1"/>
    <col min="3" max="3" width="11.8515625" style="161" customWidth="1"/>
    <col min="4" max="4" width="6.421875" style="161" customWidth="1"/>
    <col min="5" max="5" width="6.8515625" style="162" customWidth="1"/>
    <col min="6" max="7" width="7.7109375" style="162" customWidth="1"/>
    <col min="8" max="8" width="7.28125" style="162" customWidth="1"/>
    <col min="9" max="9" width="5.8515625" style="162" customWidth="1"/>
    <col min="10" max="10" width="5.7109375" style="162" customWidth="1"/>
    <col min="11" max="11" width="5.8515625" style="162" customWidth="1"/>
    <col min="12" max="12" width="5.7109375" style="162" customWidth="1"/>
    <col min="13" max="13" width="5.57421875" style="162" customWidth="1"/>
    <col min="14" max="14" width="5.421875" style="162" customWidth="1"/>
    <col min="15" max="16" width="5.8515625" style="162" customWidth="1"/>
    <col min="17" max="17" width="4.28125" style="100" hidden="1" customWidth="1"/>
    <col min="18" max="18" width="0.2890625" style="100" hidden="1" customWidth="1"/>
    <col min="19" max="19" width="3.57421875" style="100" hidden="1" customWidth="1"/>
    <col min="20" max="20" width="3.8515625" style="100" hidden="1" customWidth="1"/>
    <col min="21" max="21" width="3.28125" style="100" hidden="1" customWidth="1"/>
    <col min="22" max="22" width="3.421875" style="100" hidden="1" customWidth="1"/>
    <col min="23" max="36" width="9.140625" style="100" hidden="1" customWidth="1"/>
    <col min="37" max="48" width="9.140625" style="100" customWidth="1"/>
    <col min="49" max="49" width="8.8515625" style="100" customWidth="1"/>
    <col min="50" max="50" width="8.28125" style="100" hidden="1" customWidth="1"/>
    <col min="51" max="70" width="9.140625" style="100" hidden="1" customWidth="1"/>
    <col min="71" max="71" width="0.2890625" style="100" customWidth="1"/>
    <col min="72" max="83" width="9.140625" style="100" hidden="1" customWidth="1"/>
    <col min="84" max="203" width="9.140625" style="100" customWidth="1"/>
    <col min="204" max="204" width="0.2890625" style="100" customWidth="1"/>
    <col min="205" max="215" width="9.140625" style="100" hidden="1" customWidth="1"/>
    <col min="216" max="216" width="0.42578125" style="100" hidden="1" customWidth="1"/>
    <col min="217" max="227" width="9.140625" style="100" hidden="1" customWidth="1"/>
    <col min="228" max="228" width="0.2890625" style="100" hidden="1" customWidth="1"/>
    <col min="229" max="16384" width="9.140625" style="100" hidden="1" customWidth="1"/>
  </cols>
  <sheetData>
    <row r="1" spans="1:16" s="496" customFormat="1" ht="12.75">
      <c r="A1" s="122"/>
      <c r="B1" s="873" t="s">
        <v>394</v>
      </c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572"/>
      <c r="O1" s="572"/>
      <c r="P1" s="572"/>
    </row>
    <row r="2" spans="1:16" ht="13.5" thickBot="1">
      <c r="A2" s="97"/>
      <c r="B2" s="101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36" ht="57.75" customHeight="1">
      <c r="A3" s="845" t="s">
        <v>69</v>
      </c>
      <c r="B3" s="821" t="s">
        <v>15</v>
      </c>
      <c r="C3" s="818" t="s">
        <v>224</v>
      </c>
      <c r="D3" s="815" t="s">
        <v>311</v>
      </c>
      <c r="E3" s="816"/>
      <c r="F3" s="816"/>
      <c r="G3" s="816"/>
      <c r="H3" s="817"/>
      <c r="I3" s="892" t="s">
        <v>313</v>
      </c>
      <c r="J3" s="893"/>
      <c r="K3" s="893"/>
      <c r="L3" s="893"/>
      <c r="M3" s="893"/>
      <c r="N3" s="893"/>
      <c r="O3" s="893"/>
      <c r="P3" s="893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5"/>
    </row>
    <row r="4" spans="1:37" ht="18" customHeight="1">
      <c r="A4" s="846"/>
      <c r="B4" s="822"/>
      <c r="C4" s="819"/>
      <c r="D4" s="826" t="s">
        <v>225</v>
      </c>
      <c r="E4" s="829" t="s">
        <v>226</v>
      </c>
      <c r="F4" s="842" t="s">
        <v>312</v>
      </c>
      <c r="G4" s="843"/>
      <c r="H4" s="844"/>
      <c r="I4" s="832" t="s">
        <v>11</v>
      </c>
      <c r="J4" s="832"/>
      <c r="K4" s="896" t="s">
        <v>12</v>
      </c>
      <c r="L4" s="899"/>
      <c r="M4" s="897" t="s">
        <v>13</v>
      </c>
      <c r="N4" s="898"/>
      <c r="O4" s="896" t="s">
        <v>273</v>
      </c>
      <c r="P4" s="896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516"/>
      <c r="AK4" s="196"/>
    </row>
    <row r="5" spans="1:37" ht="12.75" customHeight="1">
      <c r="A5" s="846"/>
      <c r="B5" s="822"/>
      <c r="C5" s="819"/>
      <c r="D5" s="827"/>
      <c r="E5" s="830"/>
      <c r="F5" s="839" t="s">
        <v>328</v>
      </c>
      <c r="G5" s="840"/>
      <c r="H5" s="841"/>
      <c r="I5" s="548" t="s">
        <v>228</v>
      </c>
      <c r="J5" s="106" t="s">
        <v>229</v>
      </c>
      <c r="K5" s="107" t="s">
        <v>230</v>
      </c>
      <c r="L5" s="107" t="s">
        <v>231</v>
      </c>
      <c r="M5" s="107" t="s">
        <v>232</v>
      </c>
      <c r="N5" s="107" t="s">
        <v>233</v>
      </c>
      <c r="O5" s="107" t="s">
        <v>234</v>
      </c>
      <c r="P5" s="107" t="s">
        <v>235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516"/>
      <c r="AK5" s="196"/>
    </row>
    <row r="6" spans="1:37" ht="25.5">
      <c r="A6" s="846"/>
      <c r="B6" s="822"/>
      <c r="C6" s="819"/>
      <c r="D6" s="827"/>
      <c r="E6" s="830"/>
      <c r="F6" s="878" t="s">
        <v>227</v>
      </c>
      <c r="G6" s="853" t="s">
        <v>330</v>
      </c>
      <c r="H6" s="856" t="s">
        <v>389</v>
      </c>
      <c r="I6" s="549" t="s">
        <v>310</v>
      </c>
      <c r="J6" s="108" t="s">
        <v>431</v>
      </c>
      <c r="K6" s="108" t="s">
        <v>310</v>
      </c>
      <c r="L6" s="108" t="s">
        <v>432</v>
      </c>
      <c r="M6" s="108" t="s">
        <v>310</v>
      </c>
      <c r="N6" s="109" t="s">
        <v>431</v>
      </c>
      <c r="O6" s="104" t="s">
        <v>310</v>
      </c>
      <c r="P6" s="108" t="s">
        <v>461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516"/>
      <c r="AK6" s="196"/>
    </row>
    <row r="7" spans="1:37" ht="18" customHeight="1">
      <c r="A7" s="846"/>
      <c r="B7" s="822"/>
      <c r="C7" s="819"/>
      <c r="D7" s="827"/>
      <c r="E7" s="830"/>
      <c r="F7" s="879"/>
      <c r="G7" s="854"/>
      <c r="H7" s="857"/>
      <c r="I7" s="875" t="s">
        <v>14</v>
      </c>
      <c r="J7" s="824" t="s">
        <v>14</v>
      </c>
      <c r="K7" s="824" t="s">
        <v>14</v>
      </c>
      <c r="L7" s="824" t="s">
        <v>14</v>
      </c>
      <c r="M7" s="824" t="s">
        <v>14</v>
      </c>
      <c r="N7" s="824" t="s">
        <v>14</v>
      </c>
      <c r="O7" s="824" t="s">
        <v>14</v>
      </c>
      <c r="P7" s="824" t="s">
        <v>14</v>
      </c>
      <c r="Q7" s="874"/>
      <c r="R7" s="874"/>
      <c r="S7" s="874"/>
      <c r="T7" s="874"/>
      <c r="U7" s="874"/>
      <c r="V7" s="874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516"/>
      <c r="AK7" s="196"/>
    </row>
    <row r="8" spans="1:37" ht="91.5" customHeight="1" thickBot="1">
      <c r="A8" s="846"/>
      <c r="B8" s="823"/>
      <c r="C8" s="820"/>
      <c r="D8" s="828"/>
      <c r="E8" s="831"/>
      <c r="F8" s="880"/>
      <c r="G8" s="855"/>
      <c r="H8" s="858"/>
      <c r="I8" s="876"/>
      <c r="J8" s="825"/>
      <c r="K8" s="825"/>
      <c r="L8" s="825"/>
      <c r="M8" s="825"/>
      <c r="N8" s="825"/>
      <c r="O8" s="877"/>
      <c r="P8" s="877"/>
      <c r="Q8" s="110"/>
      <c r="R8" s="110"/>
      <c r="S8" s="110"/>
      <c r="T8" s="110"/>
      <c r="U8" s="111"/>
      <c r="V8" s="111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516"/>
      <c r="AK8" s="196"/>
    </row>
    <row r="9" spans="1:37" s="126" customFormat="1" ht="13.5" thickBot="1">
      <c r="A9" s="500">
        <v>1</v>
      </c>
      <c r="B9" s="501">
        <v>2</v>
      </c>
      <c r="C9" s="500" t="s">
        <v>196</v>
      </c>
      <c r="D9" s="550" t="s">
        <v>236</v>
      </c>
      <c r="E9" s="564">
        <v>5</v>
      </c>
      <c r="F9" s="504">
        <v>6</v>
      </c>
      <c r="G9" s="565">
        <v>7</v>
      </c>
      <c r="H9" s="564">
        <v>8</v>
      </c>
      <c r="I9" s="504">
        <v>9</v>
      </c>
      <c r="J9" s="503">
        <v>10</v>
      </c>
      <c r="K9" s="504">
        <v>11</v>
      </c>
      <c r="L9" s="505">
        <v>12</v>
      </c>
      <c r="M9" s="502">
        <v>13</v>
      </c>
      <c r="N9" s="503">
        <v>14</v>
      </c>
      <c r="O9" s="504">
        <v>15</v>
      </c>
      <c r="P9" s="503">
        <v>16</v>
      </c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517"/>
      <c r="AK9" s="139"/>
    </row>
    <row r="10" spans="1:36" s="456" customFormat="1" ht="14.25" thickBot="1">
      <c r="A10" s="202" t="s">
        <v>17</v>
      </c>
      <c r="B10" s="672" t="s">
        <v>18</v>
      </c>
      <c r="C10" s="210" t="s">
        <v>388</v>
      </c>
      <c r="D10" s="537">
        <f aca="true" t="shared" si="0" ref="D10:P10">D11+D20</f>
        <v>2037</v>
      </c>
      <c r="E10" s="538">
        <f t="shared" si="0"/>
        <v>479</v>
      </c>
      <c r="F10" s="203">
        <f t="shared" si="0"/>
        <v>1404</v>
      </c>
      <c r="G10" s="552">
        <f t="shared" si="0"/>
        <v>564</v>
      </c>
      <c r="H10" s="538">
        <f t="shared" si="0"/>
        <v>10</v>
      </c>
      <c r="I10" s="203">
        <f t="shared" si="0"/>
        <v>476</v>
      </c>
      <c r="J10" s="538">
        <f t="shared" si="0"/>
        <v>688</v>
      </c>
      <c r="K10" s="203">
        <f t="shared" si="0"/>
        <v>240</v>
      </c>
      <c r="L10" s="531">
        <f t="shared" si="0"/>
        <v>0</v>
      </c>
      <c r="M10" s="537">
        <f t="shared" si="0"/>
        <v>0</v>
      </c>
      <c r="N10" s="538">
        <f t="shared" si="0"/>
        <v>0</v>
      </c>
      <c r="O10" s="203">
        <f t="shared" si="0"/>
        <v>0</v>
      </c>
      <c r="P10" s="203">
        <f t="shared" si="0"/>
        <v>0</v>
      </c>
      <c r="AJ10" s="518"/>
    </row>
    <row r="11" spans="1:37" s="457" customFormat="1" ht="14.25" thickBot="1">
      <c r="A11" s="112" t="s">
        <v>317</v>
      </c>
      <c r="B11" s="673" t="s">
        <v>153</v>
      </c>
      <c r="C11" s="211" t="s">
        <v>437</v>
      </c>
      <c r="D11" s="539">
        <f>D12+D13+D15+D17+D18+D19+D14+D16</f>
        <v>1540</v>
      </c>
      <c r="E11" s="540">
        <f>E12+E13+E15+E17+E18+E19</f>
        <v>329</v>
      </c>
      <c r="F11" s="472">
        <f>F12+F13+F15+F17+F18+F19+F14+F16</f>
        <v>1057</v>
      </c>
      <c r="G11" s="551">
        <f>G12+G13+G15+G17+G18+G19+G16+G14</f>
        <v>426</v>
      </c>
      <c r="H11" s="540"/>
      <c r="I11" s="472">
        <f>I12+I13+I15+I17+I18+I19+I14+I16+I17</f>
        <v>374</v>
      </c>
      <c r="J11" s="540">
        <f>J12+J13+J15+J17+J18+J19+J16+J14</f>
        <v>466</v>
      </c>
      <c r="K11" s="472">
        <f>K12+K13+K15+K17+K18+K19+K16</f>
        <v>217</v>
      </c>
      <c r="L11" s="532">
        <f>L12+L13+L15+L17+L18+L19</f>
        <v>0</v>
      </c>
      <c r="M11" s="539">
        <f>M12+M13+M15+M17+M18+M19</f>
        <v>0</v>
      </c>
      <c r="N11" s="540">
        <f>N12+N13+N15+N17+N18+N19</f>
        <v>0</v>
      </c>
      <c r="O11" s="472">
        <f>O12+O13+O15+O17+O18+O19</f>
        <v>0</v>
      </c>
      <c r="P11" s="472">
        <f>P12+P13+P15+P17+P18+P19</f>
        <v>0</v>
      </c>
      <c r="AJ11" s="519"/>
      <c r="AK11" s="458"/>
    </row>
    <row r="12" spans="1:37" ht="12.75">
      <c r="A12" s="114" t="s">
        <v>318</v>
      </c>
      <c r="B12" s="674" t="s">
        <v>386</v>
      </c>
      <c r="C12" s="495" t="s">
        <v>435</v>
      </c>
      <c r="D12" s="116">
        <f>E12+F12</f>
        <v>307</v>
      </c>
      <c r="E12" s="631">
        <v>95</v>
      </c>
      <c r="F12" s="138">
        <f>I12+J12+K12+L12+M12+N12+O12+P12</f>
        <v>212</v>
      </c>
      <c r="G12" s="662">
        <v>32</v>
      </c>
      <c r="H12" s="533"/>
      <c r="I12" s="117">
        <v>68</v>
      </c>
      <c r="J12" s="491">
        <v>84</v>
      </c>
      <c r="K12" s="116">
        <v>60</v>
      </c>
      <c r="L12" s="477"/>
      <c r="M12" s="117"/>
      <c r="N12" s="468"/>
      <c r="O12" s="116"/>
      <c r="P12" s="468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516"/>
      <c r="AK12" s="196"/>
    </row>
    <row r="13" spans="1:37" ht="12.75">
      <c r="A13" s="114" t="s">
        <v>319</v>
      </c>
      <c r="B13" s="675" t="s">
        <v>24</v>
      </c>
      <c r="C13" s="495" t="s">
        <v>309</v>
      </c>
      <c r="D13" s="116">
        <f aca="true" t="shared" si="1" ref="D13:D19">E13+F13</f>
        <v>167</v>
      </c>
      <c r="E13" s="661">
        <v>50</v>
      </c>
      <c r="F13" s="141">
        <f>I13+J13+K13</f>
        <v>117</v>
      </c>
      <c r="G13" s="661">
        <v>78</v>
      </c>
      <c r="H13" s="450"/>
      <c r="I13" s="119">
        <v>34</v>
      </c>
      <c r="J13" s="492">
        <v>44</v>
      </c>
      <c r="K13" s="473">
        <v>39</v>
      </c>
      <c r="L13" s="450"/>
      <c r="M13" s="119"/>
      <c r="N13" s="199"/>
      <c r="O13" s="473"/>
      <c r="P13" s="199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516"/>
      <c r="AK13" s="196"/>
    </row>
    <row r="14" spans="1:37" ht="12.75">
      <c r="A14" s="120" t="s">
        <v>320</v>
      </c>
      <c r="B14" s="676" t="s">
        <v>392</v>
      </c>
      <c r="C14" s="215" t="s">
        <v>60</v>
      </c>
      <c r="D14" s="116">
        <f t="shared" si="1"/>
        <v>228</v>
      </c>
      <c r="E14" s="661">
        <v>72</v>
      </c>
      <c r="F14" s="141">
        <f>I14+J14+K14</f>
        <v>156</v>
      </c>
      <c r="G14" s="661">
        <v>70</v>
      </c>
      <c r="H14" s="450"/>
      <c r="I14" s="611">
        <v>68</v>
      </c>
      <c r="J14" s="612">
        <v>88</v>
      </c>
      <c r="K14" s="473"/>
      <c r="L14" s="450"/>
      <c r="M14" s="119"/>
      <c r="N14" s="199"/>
      <c r="O14" s="473"/>
      <c r="P14" s="199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516"/>
      <c r="AK14" s="196"/>
    </row>
    <row r="15" spans="1:37" ht="12.75">
      <c r="A15" s="114" t="s">
        <v>321</v>
      </c>
      <c r="B15" s="674" t="s">
        <v>26</v>
      </c>
      <c r="C15" s="215" t="s">
        <v>308</v>
      </c>
      <c r="D15" s="116">
        <f t="shared" si="1"/>
        <v>169</v>
      </c>
      <c r="E15" s="661">
        <v>52</v>
      </c>
      <c r="F15" s="141">
        <f>I15+J15+K15+L15+M15+N15+O15+P15</f>
        <v>117</v>
      </c>
      <c r="G15" s="661">
        <v>20</v>
      </c>
      <c r="H15" s="450"/>
      <c r="I15" s="117">
        <v>51</v>
      </c>
      <c r="J15" s="491">
        <v>66</v>
      </c>
      <c r="K15" s="473"/>
      <c r="L15" s="450"/>
      <c r="M15" s="119"/>
      <c r="N15" s="199"/>
      <c r="O15" s="473"/>
      <c r="P15" s="199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516"/>
      <c r="AK15" s="196"/>
    </row>
    <row r="16" spans="1:37" ht="12.75">
      <c r="A16" s="114" t="s">
        <v>322</v>
      </c>
      <c r="B16" s="675" t="s">
        <v>33</v>
      </c>
      <c r="C16" s="495" t="s">
        <v>309</v>
      </c>
      <c r="D16" s="116">
        <f t="shared" si="1"/>
        <v>247</v>
      </c>
      <c r="E16" s="661">
        <v>82</v>
      </c>
      <c r="F16" s="141">
        <f>I16+J16+K16+L16+M16+N16+O16+P16</f>
        <v>165</v>
      </c>
      <c r="G16" s="661">
        <v>165</v>
      </c>
      <c r="H16" s="450"/>
      <c r="I16" s="119">
        <v>51</v>
      </c>
      <c r="J16" s="492">
        <v>66</v>
      </c>
      <c r="K16" s="474">
        <v>48</v>
      </c>
      <c r="L16" s="450"/>
      <c r="M16" s="119"/>
      <c r="N16" s="199"/>
      <c r="O16" s="473"/>
      <c r="P16" s="199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516"/>
      <c r="AK16" s="196"/>
    </row>
    <row r="17" spans="1:37" ht="12.75">
      <c r="A17" s="114" t="s">
        <v>323</v>
      </c>
      <c r="B17" s="674" t="s">
        <v>387</v>
      </c>
      <c r="C17" s="215" t="s">
        <v>78</v>
      </c>
      <c r="D17" s="116">
        <f t="shared" si="1"/>
        <v>102</v>
      </c>
      <c r="E17" s="631">
        <v>32</v>
      </c>
      <c r="F17" s="141">
        <f>I17+J17+K17+L17+M17+N17+O17+P17</f>
        <v>70</v>
      </c>
      <c r="G17" s="631">
        <v>25</v>
      </c>
      <c r="H17" s="477"/>
      <c r="I17" s="117"/>
      <c r="J17" s="491"/>
      <c r="K17" s="473">
        <v>70</v>
      </c>
      <c r="L17" s="450"/>
      <c r="M17" s="119"/>
      <c r="N17" s="199"/>
      <c r="O17" s="473"/>
      <c r="P17" s="199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516"/>
      <c r="AK17" s="196"/>
    </row>
    <row r="18" spans="1:37" ht="12.75">
      <c r="A18" s="114" t="s">
        <v>429</v>
      </c>
      <c r="B18" s="677" t="s">
        <v>35</v>
      </c>
      <c r="C18" s="215" t="s">
        <v>308</v>
      </c>
      <c r="D18" s="116">
        <f t="shared" si="1"/>
        <v>164</v>
      </c>
      <c r="E18" s="661">
        <v>52</v>
      </c>
      <c r="F18" s="141">
        <f>I18+J18+K18+L18+M18+N18+O18+P18</f>
        <v>112</v>
      </c>
      <c r="G18" s="661">
        <v>16</v>
      </c>
      <c r="H18" s="450"/>
      <c r="I18" s="613">
        <v>68</v>
      </c>
      <c r="J18" s="634">
        <v>44</v>
      </c>
      <c r="K18" s="119"/>
      <c r="L18" s="450"/>
      <c r="M18" s="119"/>
      <c r="N18" s="199"/>
      <c r="O18" s="473"/>
      <c r="P18" s="199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516"/>
      <c r="AK18" s="196"/>
    </row>
    <row r="19" spans="1:37" ht="13.5" thickBot="1">
      <c r="A19" s="114" t="s">
        <v>430</v>
      </c>
      <c r="B19" s="677" t="s">
        <v>28</v>
      </c>
      <c r="C19" s="215" t="s">
        <v>308</v>
      </c>
      <c r="D19" s="116">
        <f t="shared" si="1"/>
        <v>156</v>
      </c>
      <c r="E19" s="661">
        <v>48</v>
      </c>
      <c r="F19" s="141">
        <f>I19+J19+K19+L19+M19+N19+O19+P19</f>
        <v>108</v>
      </c>
      <c r="G19" s="661">
        <v>20</v>
      </c>
      <c r="H19" s="450"/>
      <c r="I19" s="119">
        <v>34</v>
      </c>
      <c r="J19" s="492">
        <v>74</v>
      </c>
      <c r="K19" s="473"/>
      <c r="L19" s="450"/>
      <c r="M19" s="119"/>
      <c r="N19" s="199"/>
      <c r="O19" s="473"/>
      <c r="P19" s="199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516"/>
      <c r="AK19" s="196"/>
    </row>
    <row r="20" spans="1:37" s="457" customFormat="1" ht="14.25" thickBot="1">
      <c r="A20" s="113" t="s">
        <v>324</v>
      </c>
      <c r="B20" s="673" t="s">
        <v>129</v>
      </c>
      <c r="C20" s="211" t="s">
        <v>438</v>
      </c>
      <c r="D20" s="539">
        <f>D21+D22+D23</f>
        <v>497</v>
      </c>
      <c r="E20" s="540">
        <f aca="true" t="shared" si="2" ref="E20:P20">E21+E22+E23</f>
        <v>150</v>
      </c>
      <c r="F20" s="472">
        <f t="shared" si="2"/>
        <v>347</v>
      </c>
      <c r="G20" s="551">
        <f>G21+G22+G23</f>
        <v>138</v>
      </c>
      <c r="H20" s="532">
        <f>H21+H22+H23</f>
        <v>10</v>
      </c>
      <c r="I20" s="539">
        <f>I21+I22+I23</f>
        <v>102</v>
      </c>
      <c r="J20" s="540">
        <f t="shared" si="2"/>
        <v>222</v>
      </c>
      <c r="K20" s="472">
        <f t="shared" si="2"/>
        <v>23</v>
      </c>
      <c r="L20" s="532">
        <f t="shared" si="2"/>
        <v>0</v>
      </c>
      <c r="M20" s="539">
        <f t="shared" si="2"/>
        <v>0</v>
      </c>
      <c r="N20" s="540">
        <f t="shared" si="2"/>
        <v>0</v>
      </c>
      <c r="O20" s="472">
        <f t="shared" si="2"/>
        <v>0</v>
      </c>
      <c r="P20" s="472">
        <f t="shared" si="2"/>
        <v>0</v>
      </c>
      <c r="AJ20" s="519"/>
      <c r="AK20" s="458"/>
    </row>
    <row r="21" spans="1:37" ht="12.75">
      <c r="A21" s="115" t="s">
        <v>325</v>
      </c>
      <c r="B21" s="677" t="s">
        <v>334</v>
      </c>
      <c r="C21" s="495" t="s">
        <v>309</v>
      </c>
      <c r="D21" s="116">
        <f>E21+F21</f>
        <v>153</v>
      </c>
      <c r="E21" s="561">
        <v>30</v>
      </c>
      <c r="F21" s="141">
        <f>I21+J21+K21+L21+M21+N21+O21+P21</f>
        <v>123</v>
      </c>
      <c r="G21" s="105">
        <v>92</v>
      </c>
      <c r="H21" s="450"/>
      <c r="I21" s="119">
        <v>34</v>
      </c>
      <c r="J21" s="492">
        <v>66</v>
      </c>
      <c r="K21" s="116">
        <v>23</v>
      </c>
      <c r="L21" s="477"/>
      <c r="M21" s="117"/>
      <c r="N21" s="468"/>
      <c r="O21" s="116"/>
      <c r="P21" s="468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516"/>
      <c r="AK21" s="196"/>
    </row>
    <row r="22" spans="1:37" ht="12.75">
      <c r="A22" s="118" t="s">
        <v>326</v>
      </c>
      <c r="B22" s="678" t="s">
        <v>30</v>
      </c>
      <c r="C22" s="633" t="s">
        <v>307</v>
      </c>
      <c r="D22" s="473">
        <f>E22+F22</f>
        <v>212</v>
      </c>
      <c r="E22" s="561">
        <v>60</v>
      </c>
      <c r="F22" s="141">
        <f>I22+J22+K22+L22+M22+N22+O22+P22</f>
        <v>152</v>
      </c>
      <c r="G22" s="105">
        <v>23</v>
      </c>
      <c r="H22" s="450">
        <v>10</v>
      </c>
      <c r="I22" s="635">
        <v>68</v>
      </c>
      <c r="J22" s="634">
        <v>84</v>
      </c>
      <c r="K22" s="473"/>
      <c r="L22" s="450"/>
      <c r="M22" s="119"/>
      <c r="N22" s="199"/>
      <c r="O22" s="473"/>
      <c r="P22" s="199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516"/>
      <c r="AK22" s="196"/>
    </row>
    <row r="23" spans="1:37" ht="13.5" thickBot="1">
      <c r="A23" s="103" t="s">
        <v>327</v>
      </c>
      <c r="B23" s="679" t="s">
        <v>32</v>
      </c>
      <c r="C23" s="215" t="s">
        <v>78</v>
      </c>
      <c r="D23" s="116">
        <f>E23+F23</f>
        <v>132</v>
      </c>
      <c r="E23" s="573">
        <v>60</v>
      </c>
      <c r="F23" s="632">
        <f>I23+J23+K23+L23+M23+N23+O23+P23</f>
        <v>72</v>
      </c>
      <c r="G23" s="628">
        <v>23</v>
      </c>
      <c r="H23" s="534"/>
      <c r="I23" s="611"/>
      <c r="J23" s="614">
        <v>72</v>
      </c>
      <c r="K23" s="474"/>
      <c r="L23" s="478"/>
      <c r="M23" s="121"/>
      <c r="N23" s="469"/>
      <c r="O23" s="474"/>
      <c r="P23" s="469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516"/>
      <c r="AK23" s="196"/>
    </row>
    <row r="24" spans="1:36" s="459" customFormat="1" ht="14.25" thickBot="1">
      <c r="A24" s="204" t="s">
        <v>131</v>
      </c>
      <c r="B24" s="680" t="s">
        <v>132</v>
      </c>
      <c r="C24" s="210" t="s">
        <v>393</v>
      </c>
      <c r="D24" s="541">
        <f>D25+D26+D27+D28</f>
        <v>630</v>
      </c>
      <c r="E24" s="206">
        <f aca="true" t="shared" si="3" ref="E24:P24">E25+E26+E27+E28</f>
        <v>210</v>
      </c>
      <c r="F24" s="208">
        <f t="shared" si="3"/>
        <v>420</v>
      </c>
      <c r="G24" s="557">
        <f>G25+G26+G27+G28</f>
        <v>270</v>
      </c>
      <c r="H24" s="535"/>
      <c r="I24" s="541">
        <f>I25+I26+I27+I28</f>
        <v>0</v>
      </c>
      <c r="J24" s="206">
        <f t="shared" si="3"/>
        <v>0</v>
      </c>
      <c r="K24" s="208">
        <f t="shared" si="3"/>
        <v>48</v>
      </c>
      <c r="L24" s="535">
        <f t="shared" si="3"/>
        <v>128</v>
      </c>
      <c r="M24" s="541">
        <f t="shared" si="3"/>
        <v>56</v>
      </c>
      <c r="N24" s="206">
        <f t="shared" si="3"/>
        <v>76</v>
      </c>
      <c r="O24" s="208">
        <f t="shared" si="3"/>
        <v>96</v>
      </c>
      <c r="P24" s="208">
        <f t="shared" si="3"/>
        <v>16</v>
      </c>
      <c r="Q24" s="206" t="e">
        <f>Q25+Q26+Q27+Q28+#REF!</f>
        <v>#REF!</v>
      </c>
      <c r="R24" s="205" t="e">
        <f>R25+R26+R27+R28+#REF!</f>
        <v>#REF!</v>
      </c>
      <c r="S24" s="205" t="e">
        <f>S25+S26+S27+S28+#REF!</f>
        <v>#REF!</v>
      </c>
      <c r="T24" s="205" t="e">
        <f>T25+T26+T27+T28+#REF!</f>
        <v>#REF!</v>
      </c>
      <c r="U24" s="205" t="e">
        <f>U25+U26+U27+U28+#REF!</f>
        <v>#REF!</v>
      </c>
      <c r="V24" s="205" t="e">
        <f>V25+V26+V27+V28+#REF!</f>
        <v>#REF!</v>
      </c>
      <c r="W24" s="205" t="e">
        <f>W25+W26+W27+W28+#REF!</f>
        <v>#REF!</v>
      </c>
      <c r="X24" s="205" t="e">
        <f>X25+X26+X27+X28+#REF!</f>
        <v>#REF!</v>
      </c>
      <c r="Y24" s="205" t="e">
        <f>Y25+Y26+Y27+Y28+#REF!</f>
        <v>#REF!</v>
      </c>
      <c r="Z24" s="205" t="e">
        <f>Z25+Z26+Z27+Z28+#REF!</f>
        <v>#REF!</v>
      </c>
      <c r="AA24" s="205" t="e">
        <f>AA25+AA26+AA27+AA28+#REF!</f>
        <v>#REF!</v>
      </c>
      <c r="AB24" s="205" t="e">
        <f>AB25+AB26+AB27+AB28+#REF!</f>
        <v>#REF!</v>
      </c>
      <c r="AC24" s="205" t="e">
        <f>AC25+AC26+AC27+AC28+#REF!</f>
        <v>#REF!</v>
      </c>
      <c r="AD24" s="205" t="e">
        <f>AD25+AD26+AD27+AD28+#REF!</f>
        <v>#REF!</v>
      </c>
      <c r="AE24" s="205" t="e">
        <f>AE25+AE26+AE27+AE28+#REF!</f>
        <v>#REF!</v>
      </c>
      <c r="AF24" s="205" t="e">
        <f>AF25+AF26+AF27+AF28+#REF!</f>
        <v>#REF!</v>
      </c>
      <c r="AG24" s="205" t="e">
        <f>AG25+AG26+AG27+AG28+#REF!</f>
        <v>#REF!</v>
      </c>
      <c r="AH24" s="205" t="e">
        <f>AH25+AH26+AH27+AH28+#REF!</f>
        <v>#REF!</v>
      </c>
      <c r="AI24" s="205" t="e">
        <f>AI25+AI26+AI27+AI28+#REF!</f>
        <v>#REF!</v>
      </c>
      <c r="AJ24" s="205" t="e">
        <f>AJ25+AJ26+AJ27+AJ28+#REF!</f>
        <v>#REF!</v>
      </c>
    </row>
    <row r="25" spans="1:37" ht="12.75">
      <c r="A25" s="114" t="s">
        <v>154</v>
      </c>
      <c r="B25" s="681" t="s">
        <v>137</v>
      </c>
      <c r="C25" s="127" t="s">
        <v>78</v>
      </c>
      <c r="D25" s="116">
        <f>E25+F25</f>
        <v>58</v>
      </c>
      <c r="E25" s="479">
        <v>10</v>
      </c>
      <c r="F25" s="138">
        <f>I25+J25+K25+L25+M25+N25+O25+P25</f>
        <v>48</v>
      </c>
      <c r="G25" s="479">
        <v>8</v>
      </c>
      <c r="H25" s="479"/>
      <c r="I25" s="117"/>
      <c r="J25" s="468"/>
      <c r="K25" s="488"/>
      <c r="L25" s="477">
        <v>48</v>
      </c>
      <c r="M25" s="117"/>
      <c r="N25" s="468"/>
      <c r="O25" s="116"/>
      <c r="P25" s="468"/>
      <c r="Q25" s="130"/>
      <c r="R25" s="130"/>
      <c r="S25" s="131"/>
      <c r="T25" s="131"/>
      <c r="U25" s="131"/>
      <c r="V25" s="131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516"/>
      <c r="AK25" s="196"/>
    </row>
    <row r="26" spans="1:37" ht="12.75">
      <c r="A26" s="120" t="s">
        <v>156</v>
      </c>
      <c r="B26" s="682" t="s">
        <v>26</v>
      </c>
      <c r="C26" s="132" t="s">
        <v>78</v>
      </c>
      <c r="D26" s="116">
        <f>E26+F26</f>
        <v>58</v>
      </c>
      <c r="E26" s="480">
        <v>10</v>
      </c>
      <c r="F26" s="141">
        <f>I26+J26+K26+L26+M26+N26+O26+P26</f>
        <v>48</v>
      </c>
      <c r="G26" s="480">
        <v>8</v>
      </c>
      <c r="H26" s="480"/>
      <c r="I26" s="119"/>
      <c r="J26" s="199"/>
      <c r="K26" s="489">
        <v>48</v>
      </c>
      <c r="L26" s="482"/>
      <c r="M26" s="119"/>
      <c r="N26" s="199"/>
      <c r="O26" s="473"/>
      <c r="P26" s="199"/>
      <c r="Q26" s="130"/>
      <c r="R26" s="130"/>
      <c r="S26" s="131"/>
      <c r="T26" s="131"/>
      <c r="U26" s="131"/>
      <c r="V26" s="131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516"/>
      <c r="AK26" s="196"/>
    </row>
    <row r="27" spans="1:37" ht="12.75">
      <c r="A27" s="120" t="s">
        <v>282</v>
      </c>
      <c r="B27" s="682" t="s">
        <v>24</v>
      </c>
      <c r="C27" s="495" t="s">
        <v>436</v>
      </c>
      <c r="D27" s="116">
        <f>E27+F27</f>
        <v>196</v>
      </c>
      <c r="E27" s="480">
        <v>34</v>
      </c>
      <c r="F27" s="141">
        <f>I27+J27+K27+L27+M27+N27+O27+P27</f>
        <v>162</v>
      </c>
      <c r="G27" s="480">
        <v>92</v>
      </c>
      <c r="H27" s="480"/>
      <c r="I27" s="119"/>
      <c r="J27" s="199"/>
      <c r="K27" s="489"/>
      <c r="L27" s="482">
        <v>40</v>
      </c>
      <c r="M27" s="119">
        <v>28</v>
      </c>
      <c r="N27" s="199">
        <v>38</v>
      </c>
      <c r="O27" s="473">
        <v>48</v>
      </c>
      <c r="P27" s="473">
        <v>8</v>
      </c>
      <c r="Q27" s="130"/>
      <c r="R27" s="130"/>
      <c r="S27" s="131"/>
      <c r="T27" s="131"/>
      <c r="U27" s="131"/>
      <c r="V27" s="131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516"/>
      <c r="AK27" s="196"/>
    </row>
    <row r="28" spans="1:37" ht="13.5" thickBot="1">
      <c r="A28" s="460" t="s">
        <v>160</v>
      </c>
      <c r="B28" s="683" t="s">
        <v>33</v>
      </c>
      <c r="C28" s="495" t="s">
        <v>436</v>
      </c>
      <c r="D28" s="116">
        <f>E28+F28</f>
        <v>318</v>
      </c>
      <c r="E28" s="481">
        <v>156</v>
      </c>
      <c r="F28" s="157">
        <f>I28+J28+K28+L28+M28+N28+O28+P28</f>
        <v>162</v>
      </c>
      <c r="G28" s="481">
        <v>162</v>
      </c>
      <c r="H28" s="481"/>
      <c r="I28" s="121"/>
      <c r="J28" s="469"/>
      <c r="K28" s="489"/>
      <c r="L28" s="482">
        <v>40</v>
      </c>
      <c r="M28" s="119">
        <v>28</v>
      </c>
      <c r="N28" s="199">
        <v>38</v>
      </c>
      <c r="O28" s="473">
        <v>48</v>
      </c>
      <c r="P28" s="473">
        <v>8</v>
      </c>
      <c r="Q28" s="130"/>
      <c r="R28" s="130"/>
      <c r="S28" s="131"/>
      <c r="T28" s="131"/>
      <c r="U28" s="131"/>
      <c r="V28" s="131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516"/>
      <c r="AK28" s="196"/>
    </row>
    <row r="29" spans="1:36" s="459" customFormat="1" ht="14.25" thickBot="1">
      <c r="A29" s="204" t="s">
        <v>162</v>
      </c>
      <c r="B29" s="680" t="s">
        <v>237</v>
      </c>
      <c r="C29" s="210" t="s">
        <v>438</v>
      </c>
      <c r="D29" s="537">
        <f>D30+D32+D31</f>
        <v>312</v>
      </c>
      <c r="E29" s="538">
        <f>E30+E32+E31</f>
        <v>104</v>
      </c>
      <c r="F29" s="203">
        <f>F30+F32+F31</f>
        <v>208</v>
      </c>
      <c r="G29" s="552">
        <f>G30+G32+G31</f>
        <v>58</v>
      </c>
      <c r="H29" s="531"/>
      <c r="I29" s="537">
        <f>I30+I32</f>
        <v>0</v>
      </c>
      <c r="J29" s="538">
        <f>J30+J32</f>
        <v>0</v>
      </c>
      <c r="K29" s="203">
        <f aca="true" t="shared" si="4" ref="K29:P29">K30+K32+K31</f>
        <v>172</v>
      </c>
      <c r="L29" s="203">
        <f t="shared" si="4"/>
        <v>0</v>
      </c>
      <c r="M29" s="203">
        <f t="shared" si="4"/>
        <v>36</v>
      </c>
      <c r="N29" s="203">
        <f t="shared" si="4"/>
        <v>0</v>
      </c>
      <c r="O29" s="203">
        <f t="shared" si="4"/>
        <v>0</v>
      </c>
      <c r="P29" s="203">
        <f t="shared" si="4"/>
        <v>0</v>
      </c>
      <c r="Q29" s="461"/>
      <c r="R29" s="461"/>
      <c r="S29" s="461"/>
      <c r="T29" s="461"/>
      <c r="U29" s="461"/>
      <c r="V29" s="461"/>
      <c r="AJ29" s="520"/>
    </row>
    <row r="30" spans="1:37" s="126" customFormat="1" ht="12.75">
      <c r="A30" s="114" t="s">
        <v>164</v>
      </c>
      <c r="B30" s="681" t="s">
        <v>34</v>
      </c>
      <c r="C30" s="132" t="s">
        <v>78</v>
      </c>
      <c r="D30" s="116">
        <f>E30+F30</f>
        <v>129</v>
      </c>
      <c r="E30" s="479">
        <v>43</v>
      </c>
      <c r="F30" s="138">
        <f>I30+J30+K30+L30+M30+N30+O30+P30</f>
        <v>86</v>
      </c>
      <c r="G30" s="479">
        <v>34</v>
      </c>
      <c r="H30" s="479"/>
      <c r="I30" s="117"/>
      <c r="J30" s="468"/>
      <c r="K30" s="128">
        <v>86</v>
      </c>
      <c r="L30" s="477"/>
      <c r="M30" s="117"/>
      <c r="N30" s="468"/>
      <c r="O30" s="116"/>
      <c r="P30" s="468"/>
      <c r="Q30" s="136"/>
      <c r="R30" s="125"/>
      <c r="S30" s="125"/>
      <c r="T30" s="125"/>
      <c r="U30" s="125"/>
      <c r="V30" s="125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517"/>
      <c r="AK30" s="139"/>
    </row>
    <row r="31" spans="1:37" s="126" customFormat="1" ht="12.75">
      <c r="A31" s="460" t="s">
        <v>165</v>
      </c>
      <c r="B31" s="684" t="s">
        <v>142</v>
      </c>
      <c r="C31" s="132" t="s">
        <v>78</v>
      </c>
      <c r="D31" s="116">
        <f>E31+F31</f>
        <v>54</v>
      </c>
      <c r="E31" s="637">
        <v>18</v>
      </c>
      <c r="F31" s="138">
        <f>I31+J31+K31+L31+M31+N31+O31+P31</f>
        <v>36</v>
      </c>
      <c r="G31" s="637">
        <v>4</v>
      </c>
      <c r="H31" s="637"/>
      <c r="I31" s="638"/>
      <c r="J31" s="639"/>
      <c r="K31" s="640"/>
      <c r="L31" s="534"/>
      <c r="M31" s="638">
        <v>36</v>
      </c>
      <c r="N31" s="639"/>
      <c r="O31" s="641"/>
      <c r="P31" s="639"/>
      <c r="Q31" s="136"/>
      <c r="R31" s="125"/>
      <c r="S31" s="125"/>
      <c r="T31" s="125"/>
      <c r="U31" s="125"/>
      <c r="V31" s="125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517"/>
      <c r="AK31" s="139"/>
    </row>
    <row r="32" spans="1:37" s="126" customFormat="1" ht="13.5" thickBot="1">
      <c r="A32" s="460" t="s">
        <v>398</v>
      </c>
      <c r="B32" s="685" t="s">
        <v>30</v>
      </c>
      <c r="C32" s="132" t="s">
        <v>60</v>
      </c>
      <c r="D32" s="116">
        <f>E32+F32</f>
        <v>129</v>
      </c>
      <c r="E32" s="481">
        <v>43</v>
      </c>
      <c r="F32" s="626">
        <f>I32+J32+K32+L32+M32+N32+O32+P32</f>
        <v>86</v>
      </c>
      <c r="G32" s="627">
        <v>20</v>
      </c>
      <c r="H32" s="481"/>
      <c r="I32" s="121"/>
      <c r="J32" s="469"/>
      <c r="K32" s="474">
        <v>86</v>
      </c>
      <c r="L32" s="481"/>
      <c r="M32" s="121"/>
      <c r="N32" s="469"/>
      <c r="O32" s="474"/>
      <c r="P32" s="469"/>
      <c r="Q32" s="136"/>
      <c r="R32" s="125"/>
      <c r="S32" s="125"/>
      <c r="T32" s="125"/>
      <c r="U32" s="125"/>
      <c r="V32" s="125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517"/>
      <c r="AK32" s="139"/>
    </row>
    <row r="33" spans="1:36" s="459" customFormat="1" ht="14.25" thickBot="1">
      <c r="A33" s="207" t="s">
        <v>166</v>
      </c>
      <c r="B33" s="680" t="s">
        <v>77</v>
      </c>
      <c r="C33" s="210" t="s">
        <v>441</v>
      </c>
      <c r="D33" s="541">
        <f>D34+D48</f>
        <v>3432</v>
      </c>
      <c r="E33" s="541">
        <f>E34+E48</f>
        <v>1144</v>
      </c>
      <c r="F33" s="541">
        <f>F34+F48</f>
        <v>2288</v>
      </c>
      <c r="G33" s="208">
        <f>G34+G48</f>
        <v>1066</v>
      </c>
      <c r="H33" s="541">
        <f>H34+H48+H53</f>
        <v>0</v>
      </c>
      <c r="I33" s="541">
        <f aca="true" t="shared" si="5" ref="I33:P33">I34+I48</f>
        <v>136</v>
      </c>
      <c r="J33" s="541">
        <f t="shared" si="5"/>
        <v>104</v>
      </c>
      <c r="K33" s="541">
        <f t="shared" si="5"/>
        <v>152</v>
      </c>
      <c r="L33" s="541">
        <f t="shared" si="5"/>
        <v>484</v>
      </c>
      <c r="M33" s="541">
        <f t="shared" si="5"/>
        <v>376</v>
      </c>
      <c r="N33" s="541">
        <f t="shared" si="5"/>
        <v>464</v>
      </c>
      <c r="O33" s="541">
        <f t="shared" si="5"/>
        <v>408</v>
      </c>
      <c r="P33" s="541">
        <f t="shared" si="5"/>
        <v>164</v>
      </c>
      <c r="Q33" s="208" t="e">
        <f>Q34+Q48+#REF!</f>
        <v>#REF!</v>
      </c>
      <c r="R33" s="208" t="e">
        <f>R34+R48+#REF!</f>
        <v>#REF!</v>
      </c>
      <c r="S33" s="208" t="e">
        <f>S34+S48+#REF!</f>
        <v>#REF!</v>
      </c>
      <c r="T33" s="208" t="e">
        <f>T34+T48+#REF!</f>
        <v>#REF!</v>
      </c>
      <c r="U33" s="208" t="e">
        <f>U34+U48+#REF!</f>
        <v>#REF!</v>
      </c>
      <c r="V33" s="208" t="e">
        <f>V34+V48+#REF!</f>
        <v>#REF!</v>
      </c>
      <c r="W33" s="208" t="e">
        <f>W34+W48+#REF!</f>
        <v>#REF!</v>
      </c>
      <c r="X33" s="208" t="e">
        <f>X34+X48+#REF!</f>
        <v>#REF!</v>
      </c>
      <c r="Y33" s="208" t="e">
        <f>Y34+Y48+#REF!</f>
        <v>#REF!</v>
      </c>
      <c r="Z33" s="208" t="e">
        <f>Z34+Z48+#REF!</f>
        <v>#REF!</v>
      </c>
      <c r="AA33" s="208" t="e">
        <f>AA34+AA48+#REF!</f>
        <v>#REF!</v>
      </c>
      <c r="AB33" s="208" t="e">
        <f>AB34+AB48+#REF!</f>
        <v>#REF!</v>
      </c>
      <c r="AC33" s="208" t="e">
        <f>AC34+AC48+#REF!</f>
        <v>#REF!</v>
      </c>
      <c r="AD33" s="208" t="e">
        <f>AD34+AD48+#REF!</f>
        <v>#REF!</v>
      </c>
      <c r="AE33" s="208" t="e">
        <f>AE34+AE48+#REF!</f>
        <v>#REF!</v>
      </c>
      <c r="AF33" s="208" t="e">
        <f>AF34+AF48+#REF!</f>
        <v>#REF!</v>
      </c>
      <c r="AG33" s="208" t="e">
        <f>AG34+AG48+#REF!</f>
        <v>#REF!</v>
      </c>
      <c r="AH33" s="208" t="e">
        <f>AH34+AH48+#REF!</f>
        <v>#REF!</v>
      </c>
      <c r="AI33" s="208" t="e">
        <f>AI34+AI48+#REF!</f>
        <v>#REF!</v>
      </c>
      <c r="AJ33" s="206" t="e">
        <f>AJ34+AJ48+#REF!</f>
        <v>#REF!</v>
      </c>
    </row>
    <row r="34" spans="1:37" s="463" customFormat="1" ht="14.25" thickBot="1">
      <c r="A34" s="123" t="s">
        <v>36</v>
      </c>
      <c r="B34" s="686" t="s">
        <v>167</v>
      </c>
      <c r="C34" s="211" t="s">
        <v>439</v>
      </c>
      <c r="D34" s="542">
        <f>D35+D36+D37+D38+D39+D40+D45+D46+D47</f>
        <v>676</v>
      </c>
      <c r="E34" s="452">
        <f>E35+E36+E37+E38+E39+E40+E45+E46+E47</f>
        <v>225</v>
      </c>
      <c r="F34" s="475">
        <f>F35+F36+F37+F38+F39+F40+F45+F46+F47</f>
        <v>451</v>
      </c>
      <c r="G34" s="558">
        <f>G35+G36+G37+G38+G39+G40+G45+G46+G47</f>
        <v>147</v>
      </c>
      <c r="H34" s="454"/>
      <c r="I34" s="542">
        <f aca="true" t="shared" si="6" ref="I34:P34">I35+I36+I37+I38+I39+I40+I45+I46+I47</f>
        <v>136</v>
      </c>
      <c r="J34" s="452">
        <f t="shared" si="6"/>
        <v>32</v>
      </c>
      <c r="K34" s="475">
        <f t="shared" si="6"/>
        <v>0</v>
      </c>
      <c r="L34" s="454">
        <f t="shared" si="6"/>
        <v>141</v>
      </c>
      <c r="M34" s="542">
        <f t="shared" si="6"/>
        <v>78</v>
      </c>
      <c r="N34" s="452">
        <f t="shared" si="6"/>
        <v>32</v>
      </c>
      <c r="O34" s="475">
        <f>O35+O36+O37+O38+O39+O40+O45+O46+O47</f>
        <v>32</v>
      </c>
      <c r="P34" s="475">
        <f t="shared" si="6"/>
        <v>0</v>
      </c>
      <c r="Q34" s="452" t="e">
        <f>Q35+Q36+Q37+Q38+Q39+Q40+Q45+Q46+Q47+#REF!</f>
        <v>#REF!</v>
      </c>
      <c r="R34" s="124" t="e">
        <f>R35+R36+R37+R38+R39+R40+R45+R46+R47+#REF!</f>
        <v>#REF!</v>
      </c>
      <c r="S34" s="124" t="e">
        <f>S35+S36+S37+S38+S39+S40+S45+S46+S47+#REF!</f>
        <v>#REF!</v>
      </c>
      <c r="T34" s="124" t="e">
        <f>T35+T36+T37+T38+T39+T40+T45+T46+T47+#REF!</f>
        <v>#REF!</v>
      </c>
      <c r="U34" s="124" t="e">
        <f>U35+U36+U37+U38+U39+U40+U45+U46+U47+#REF!</f>
        <v>#REF!</v>
      </c>
      <c r="V34" s="124" t="e">
        <f>V35+V36+V37+V38+V39+V40+V45+V46+V47+#REF!</f>
        <v>#REF!</v>
      </c>
      <c r="W34" s="124" t="e">
        <f>W35+W36+W37+W38+W39+W40+W45+W46+W47+#REF!</f>
        <v>#REF!</v>
      </c>
      <c r="X34" s="124" t="e">
        <f>X35+X36+X37+X38+X39+X40+X45+X46+X47+#REF!</f>
        <v>#REF!</v>
      </c>
      <c r="Y34" s="124" t="e">
        <f>Y35+Y36+Y37+Y38+Y39+Y40+Y45+Y46+Y47+#REF!</f>
        <v>#REF!</v>
      </c>
      <c r="Z34" s="124" t="e">
        <f>Z35+Z36+Z37+Z38+Z39+Z40+Z45+Z46+Z47+#REF!</f>
        <v>#REF!</v>
      </c>
      <c r="AA34" s="124" t="e">
        <f>AA35+AA36+AA37+AA38+AA39+AA40+AA45+AA46+AA47+#REF!</f>
        <v>#REF!</v>
      </c>
      <c r="AB34" s="124" t="e">
        <f>AB35+AB36+AB37+AB38+AB39+AB40+AB45+AB46+AB47+#REF!</f>
        <v>#REF!</v>
      </c>
      <c r="AC34" s="124" t="e">
        <f>AC35+AC36+AC37+AC38+AC39+AC40+AC45+AC46+AC47+#REF!</f>
        <v>#REF!</v>
      </c>
      <c r="AD34" s="124" t="e">
        <f>AD35+AD36+AD37+AD38+AD39+AD40+AD45+AD46+AD47+#REF!</f>
        <v>#REF!</v>
      </c>
      <c r="AE34" s="124" t="e">
        <f>AE35+AE36+AE37+AE38+AE39+AE40+AE45+AE46+AE47+#REF!</f>
        <v>#REF!</v>
      </c>
      <c r="AF34" s="124" t="e">
        <f>AF35+AF36+AF37+AF38+AF39+AF40+AF45+AF46+AF47+#REF!</f>
        <v>#REF!</v>
      </c>
      <c r="AG34" s="124" t="e">
        <f>AG35+AG36+AG37+AG38+AG39+AG40+AG45+AG46+AG47+#REF!</f>
        <v>#REF!</v>
      </c>
      <c r="AH34" s="124" t="e">
        <f>AH35+AH36+AH37+AH38+AH39+AH40+AH45+AH46+AH47+#REF!</f>
        <v>#REF!</v>
      </c>
      <c r="AI34" s="124" t="e">
        <f>AI35+AI36+AI37+AI38+AI39+AI40+AI45+AI46+AI47+#REF!</f>
        <v>#REF!</v>
      </c>
      <c r="AJ34" s="124" t="e">
        <f>AJ35+AJ36+AJ37+AJ38+AJ39+AJ40+AJ45+AJ46+AJ47+#REF!</f>
        <v>#REF!</v>
      </c>
      <c r="AK34" s="462"/>
    </row>
    <row r="35" spans="1:37" s="126" customFormat="1" ht="12.75">
      <c r="A35" s="665" t="s">
        <v>168</v>
      </c>
      <c r="B35" s="687" t="s">
        <v>399</v>
      </c>
      <c r="C35" s="664" t="s">
        <v>78</v>
      </c>
      <c r="D35" s="116">
        <f aca="true" t="shared" si="7" ref="D35:D47">E35+F35</f>
        <v>48</v>
      </c>
      <c r="E35" s="479">
        <v>16</v>
      </c>
      <c r="F35" s="138">
        <f aca="true" t="shared" si="8" ref="F35:F47">I35+J35+K35+L35+M35+N35+O35+P35</f>
        <v>32</v>
      </c>
      <c r="G35" s="129">
        <v>5</v>
      </c>
      <c r="H35" s="546"/>
      <c r="I35" s="117">
        <v>32</v>
      </c>
      <c r="J35" s="468"/>
      <c r="K35" s="488"/>
      <c r="L35" s="486"/>
      <c r="M35" s="117"/>
      <c r="N35" s="468"/>
      <c r="O35" s="116"/>
      <c r="P35" s="468"/>
      <c r="Q35" s="136"/>
      <c r="R35" s="125"/>
      <c r="S35" s="125"/>
      <c r="T35" s="125"/>
      <c r="U35" s="125"/>
      <c r="V35" s="125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517"/>
      <c r="AK35" s="139"/>
    </row>
    <row r="36" spans="1:37" ht="12.75" customHeight="1">
      <c r="A36" s="666" t="s">
        <v>169</v>
      </c>
      <c r="B36" s="684" t="s">
        <v>400</v>
      </c>
      <c r="C36" s="664" t="s">
        <v>78</v>
      </c>
      <c r="D36" s="116">
        <f t="shared" si="7"/>
        <v>75</v>
      </c>
      <c r="E36" s="482">
        <v>25</v>
      </c>
      <c r="F36" s="141">
        <f t="shared" si="8"/>
        <v>50</v>
      </c>
      <c r="G36" s="133">
        <v>6</v>
      </c>
      <c r="H36" s="547"/>
      <c r="I36" s="119">
        <v>50</v>
      </c>
      <c r="J36" s="199"/>
      <c r="K36" s="489"/>
      <c r="L36" s="482"/>
      <c r="M36" s="119"/>
      <c r="N36" s="199"/>
      <c r="O36" s="473"/>
      <c r="P36" s="199"/>
      <c r="Q36" s="130"/>
      <c r="R36" s="131"/>
      <c r="S36" s="131"/>
      <c r="T36" s="131"/>
      <c r="U36" s="131"/>
      <c r="V36" s="131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516"/>
      <c r="AK36" s="196"/>
    </row>
    <row r="37" spans="1:37" ht="13.5" customHeight="1">
      <c r="A37" s="666" t="s">
        <v>329</v>
      </c>
      <c r="B37" s="684" t="s">
        <v>401</v>
      </c>
      <c r="C37" s="669" t="s">
        <v>307</v>
      </c>
      <c r="D37" s="116">
        <f t="shared" si="7"/>
        <v>129</v>
      </c>
      <c r="E37" s="480">
        <v>43</v>
      </c>
      <c r="F37" s="141">
        <f t="shared" si="8"/>
        <v>86</v>
      </c>
      <c r="G37" s="133">
        <v>10</v>
      </c>
      <c r="H37" s="547"/>
      <c r="I37" s="119">
        <v>54</v>
      </c>
      <c r="J37" s="199">
        <v>32</v>
      </c>
      <c r="K37" s="134"/>
      <c r="L37" s="480"/>
      <c r="M37" s="119"/>
      <c r="N37" s="199"/>
      <c r="O37" s="473"/>
      <c r="P37" s="199"/>
      <c r="Q37" s="130"/>
      <c r="R37" s="131"/>
      <c r="S37" s="131"/>
      <c r="T37" s="131"/>
      <c r="U37" s="131"/>
      <c r="V37" s="131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516"/>
      <c r="AK37" s="196"/>
    </row>
    <row r="38" spans="1:37" ht="12.75">
      <c r="A38" s="666" t="s">
        <v>171</v>
      </c>
      <c r="B38" s="688" t="s">
        <v>144</v>
      </c>
      <c r="C38" s="664" t="s">
        <v>78</v>
      </c>
      <c r="D38" s="116">
        <f t="shared" si="7"/>
        <v>57</v>
      </c>
      <c r="E38" s="482">
        <v>19</v>
      </c>
      <c r="F38" s="141">
        <f t="shared" si="8"/>
        <v>38</v>
      </c>
      <c r="G38" s="133">
        <v>26</v>
      </c>
      <c r="H38" s="547"/>
      <c r="I38" s="119"/>
      <c r="J38" s="199"/>
      <c r="K38" s="489"/>
      <c r="L38" s="482">
        <v>38</v>
      </c>
      <c r="M38" s="119"/>
      <c r="N38" s="199"/>
      <c r="O38" s="473"/>
      <c r="P38" s="199"/>
      <c r="Q38" s="130"/>
      <c r="R38" s="131"/>
      <c r="S38" s="131"/>
      <c r="T38" s="131"/>
      <c r="U38" s="131"/>
      <c r="V38" s="131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516"/>
      <c r="AK38" s="196"/>
    </row>
    <row r="39" spans="1:36" s="196" customFormat="1" ht="12.75" customHeight="1">
      <c r="A39" s="666" t="s">
        <v>172</v>
      </c>
      <c r="B39" s="689" t="s">
        <v>206</v>
      </c>
      <c r="C39" s="664" t="s">
        <v>78</v>
      </c>
      <c r="D39" s="490">
        <f t="shared" si="7"/>
        <v>48</v>
      </c>
      <c r="E39" s="480">
        <v>16</v>
      </c>
      <c r="F39" s="141">
        <f t="shared" si="8"/>
        <v>32</v>
      </c>
      <c r="G39" s="133">
        <v>5</v>
      </c>
      <c r="H39" s="547"/>
      <c r="I39" s="143"/>
      <c r="J39" s="470"/>
      <c r="K39" s="134"/>
      <c r="L39" s="480"/>
      <c r="M39" s="143">
        <v>32</v>
      </c>
      <c r="N39" s="470"/>
      <c r="O39" s="142"/>
      <c r="P39" s="470"/>
      <c r="Q39" s="130"/>
      <c r="R39" s="130"/>
      <c r="S39" s="130"/>
      <c r="T39" s="130"/>
      <c r="U39" s="130"/>
      <c r="V39" s="130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521"/>
    </row>
    <row r="40" spans="1:37" ht="12.75">
      <c r="A40" s="666" t="s">
        <v>173</v>
      </c>
      <c r="B40" s="688" t="s">
        <v>174</v>
      </c>
      <c r="C40" s="664" t="s">
        <v>78</v>
      </c>
      <c r="D40" s="116">
        <f t="shared" si="7"/>
        <v>48</v>
      </c>
      <c r="E40" s="482">
        <v>16</v>
      </c>
      <c r="F40" s="141">
        <f t="shared" si="8"/>
        <v>32</v>
      </c>
      <c r="G40" s="133">
        <v>4</v>
      </c>
      <c r="H40" s="547"/>
      <c r="I40" s="119"/>
      <c r="J40" s="199"/>
      <c r="K40" s="489"/>
      <c r="L40" s="489"/>
      <c r="M40" s="119"/>
      <c r="N40" s="199"/>
      <c r="O40" s="473">
        <v>32</v>
      </c>
      <c r="P40" s="199"/>
      <c r="Q40" s="130"/>
      <c r="R40" s="131"/>
      <c r="S40" s="131"/>
      <c r="T40" s="131"/>
      <c r="U40" s="131"/>
      <c r="V40" s="13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516"/>
      <c r="AK40" s="196"/>
    </row>
    <row r="41" spans="1:37" s="102" customFormat="1" ht="21.75" customHeight="1" hidden="1">
      <c r="A41" s="667"/>
      <c r="B41" s="690"/>
      <c r="C41" s="670"/>
      <c r="D41" s="116">
        <f t="shared" si="7"/>
        <v>0</v>
      </c>
      <c r="E41" s="480"/>
      <c r="F41" s="141">
        <f t="shared" si="8"/>
        <v>0</v>
      </c>
      <c r="G41" s="133"/>
      <c r="H41" s="547"/>
      <c r="I41" s="119"/>
      <c r="J41" s="199"/>
      <c r="K41" s="134"/>
      <c r="L41" s="450"/>
      <c r="M41" s="119"/>
      <c r="N41" s="199"/>
      <c r="O41" s="473"/>
      <c r="P41" s="199"/>
      <c r="Q41" s="130"/>
      <c r="R41" s="131"/>
      <c r="S41" s="131"/>
      <c r="T41" s="131"/>
      <c r="U41" s="131"/>
      <c r="V41" s="131"/>
      <c r="AJ41" s="516"/>
      <c r="AK41" s="197"/>
    </row>
    <row r="42" spans="1:37" s="102" customFormat="1" ht="14.25" customHeight="1" hidden="1">
      <c r="A42" s="666"/>
      <c r="B42" s="691"/>
      <c r="C42" s="664"/>
      <c r="D42" s="116">
        <f t="shared" si="7"/>
        <v>0</v>
      </c>
      <c r="E42" s="482"/>
      <c r="F42" s="141">
        <f t="shared" si="8"/>
        <v>0</v>
      </c>
      <c r="G42" s="133"/>
      <c r="H42" s="547"/>
      <c r="I42" s="119"/>
      <c r="J42" s="199"/>
      <c r="K42" s="489"/>
      <c r="L42" s="450"/>
      <c r="M42" s="119"/>
      <c r="N42" s="199"/>
      <c r="O42" s="473"/>
      <c r="P42" s="199"/>
      <c r="Q42" s="130"/>
      <c r="R42" s="131"/>
      <c r="S42" s="131"/>
      <c r="T42" s="131"/>
      <c r="U42" s="131"/>
      <c r="V42" s="131"/>
      <c r="AJ42" s="516"/>
      <c r="AK42" s="197"/>
    </row>
    <row r="43" spans="1:37" ht="12.75" customHeight="1" hidden="1">
      <c r="A43" s="663"/>
      <c r="B43" s="692"/>
      <c r="C43" s="492"/>
      <c r="D43" s="116">
        <f t="shared" si="7"/>
        <v>0</v>
      </c>
      <c r="E43" s="483"/>
      <c r="F43" s="141">
        <f t="shared" si="8"/>
        <v>0</v>
      </c>
      <c r="G43" s="133"/>
      <c r="H43" s="547"/>
      <c r="I43" s="119"/>
      <c r="J43" s="199"/>
      <c r="K43" s="142"/>
      <c r="L43" s="450"/>
      <c r="M43" s="119"/>
      <c r="N43" s="199"/>
      <c r="O43" s="473"/>
      <c r="P43" s="199"/>
      <c r="Q43" s="131"/>
      <c r="R43" s="131"/>
      <c r="S43" s="131"/>
      <c r="T43" s="131"/>
      <c r="U43" s="131"/>
      <c r="V43" s="131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516"/>
      <c r="AK43" s="196"/>
    </row>
    <row r="44" spans="1:37" ht="12.75" customHeight="1" hidden="1">
      <c r="A44" s="663"/>
      <c r="B44" s="692"/>
      <c r="C44" s="492"/>
      <c r="D44" s="116">
        <f t="shared" si="7"/>
        <v>0</v>
      </c>
      <c r="E44" s="483"/>
      <c r="F44" s="141">
        <f t="shared" si="8"/>
        <v>0</v>
      </c>
      <c r="G44" s="133"/>
      <c r="H44" s="547"/>
      <c r="I44" s="119"/>
      <c r="J44" s="199"/>
      <c r="K44" s="142"/>
      <c r="L44" s="450"/>
      <c r="M44" s="119"/>
      <c r="N44" s="199"/>
      <c r="O44" s="473"/>
      <c r="P44" s="199"/>
      <c r="Q44" s="131"/>
      <c r="R44" s="131"/>
      <c r="S44" s="131"/>
      <c r="T44" s="131"/>
      <c r="U44" s="131"/>
      <c r="V44" s="13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516"/>
      <c r="AK44" s="196"/>
    </row>
    <row r="45" spans="1:241" s="144" customFormat="1" ht="12.75">
      <c r="A45" s="663" t="s">
        <v>175</v>
      </c>
      <c r="B45" s="684" t="s">
        <v>402</v>
      </c>
      <c r="C45" s="664" t="s">
        <v>78</v>
      </c>
      <c r="D45" s="116">
        <f t="shared" si="7"/>
        <v>48</v>
      </c>
      <c r="E45" s="483">
        <v>16</v>
      </c>
      <c r="F45" s="141">
        <f t="shared" si="8"/>
        <v>32</v>
      </c>
      <c r="G45" s="133">
        <v>4</v>
      </c>
      <c r="H45" s="547"/>
      <c r="I45" s="119"/>
      <c r="J45" s="199"/>
      <c r="K45" s="142"/>
      <c r="L45" s="450"/>
      <c r="M45" s="119"/>
      <c r="N45" s="199">
        <v>32</v>
      </c>
      <c r="O45" s="473"/>
      <c r="P45" s="199"/>
      <c r="Q45" s="131"/>
      <c r="R45" s="131"/>
      <c r="S45" s="131"/>
      <c r="T45" s="131"/>
      <c r="U45" s="131"/>
      <c r="V45" s="131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516"/>
      <c r="AK45" s="197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</row>
    <row r="46" spans="1:241" s="144" customFormat="1" ht="12" customHeight="1">
      <c r="A46" s="663" t="s">
        <v>238</v>
      </c>
      <c r="B46" s="689" t="s">
        <v>52</v>
      </c>
      <c r="C46" s="492" t="s">
        <v>60</v>
      </c>
      <c r="D46" s="116">
        <f t="shared" si="7"/>
        <v>69</v>
      </c>
      <c r="E46" s="483">
        <v>23</v>
      </c>
      <c r="F46" s="141">
        <f t="shared" si="8"/>
        <v>46</v>
      </c>
      <c r="G46" s="133">
        <v>4</v>
      </c>
      <c r="H46" s="547"/>
      <c r="I46" s="119"/>
      <c r="J46" s="199"/>
      <c r="K46" s="142"/>
      <c r="L46" s="450"/>
      <c r="M46" s="119">
        <v>46</v>
      </c>
      <c r="N46" s="199"/>
      <c r="O46" s="473"/>
      <c r="P46" s="199"/>
      <c r="Q46" s="131"/>
      <c r="R46" s="131"/>
      <c r="S46" s="131"/>
      <c r="T46" s="131"/>
      <c r="U46" s="131"/>
      <c r="V46" s="131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516"/>
      <c r="AK46" s="197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</row>
    <row r="47" spans="1:37" s="102" customFormat="1" ht="12" customHeight="1" thickBot="1">
      <c r="A47" s="663" t="s">
        <v>177</v>
      </c>
      <c r="B47" s="689" t="s">
        <v>428</v>
      </c>
      <c r="C47" s="664" t="s">
        <v>427</v>
      </c>
      <c r="D47" s="473">
        <f t="shared" si="7"/>
        <v>154</v>
      </c>
      <c r="E47" s="483">
        <v>51</v>
      </c>
      <c r="F47" s="630">
        <f t="shared" si="8"/>
        <v>103</v>
      </c>
      <c r="G47" s="133">
        <v>83</v>
      </c>
      <c r="H47" s="547"/>
      <c r="I47" s="119"/>
      <c r="J47" s="199"/>
      <c r="K47" s="142"/>
      <c r="L47" s="450">
        <v>103</v>
      </c>
      <c r="M47" s="143"/>
      <c r="N47" s="470"/>
      <c r="O47" s="473"/>
      <c r="P47" s="199"/>
      <c r="Q47" s="131"/>
      <c r="R47" s="131"/>
      <c r="S47" s="131"/>
      <c r="T47" s="131"/>
      <c r="U47" s="131"/>
      <c r="V47" s="131"/>
      <c r="AJ47" s="516"/>
      <c r="AK47" s="197"/>
    </row>
    <row r="48" spans="1:36" s="462" customFormat="1" ht="14.25" thickBot="1">
      <c r="A48" s="668" t="s">
        <v>38</v>
      </c>
      <c r="B48" s="693" t="s">
        <v>39</v>
      </c>
      <c r="C48" s="671" t="s">
        <v>440</v>
      </c>
      <c r="D48" s="543">
        <f>D49+D53+D57+D61+D65+D69+D72</f>
        <v>2756</v>
      </c>
      <c r="E48" s="453">
        <f>E49+E53+E57+E61+E65+E69+E72</f>
        <v>919</v>
      </c>
      <c r="F48" s="476">
        <f>F49+F53+F57+F61+F65+F69+F72</f>
        <v>1837</v>
      </c>
      <c r="G48" s="559">
        <f>G49+G53+G57+G61+G65+G69+G72</f>
        <v>919</v>
      </c>
      <c r="H48" s="536"/>
      <c r="I48" s="543">
        <f aca="true" t="shared" si="9" ref="I48:P48">I49+I53+I57+I61+I65+I69+I72</f>
        <v>0</v>
      </c>
      <c r="J48" s="476">
        <f t="shared" si="9"/>
        <v>72</v>
      </c>
      <c r="K48" s="543">
        <f t="shared" si="9"/>
        <v>152</v>
      </c>
      <c r="L48" s="476">
        <f t="shared" si="9"/>
        <v>343</v>
      </c>
      <c r="M48" s="543">
        <f t="shared" si="9"/>
        <v>298</v>
      </c>
      <c r="N48" s="476">
        <f t="shared" si="9"/>
        <v>432</v>
      </c>
      <c r="O48" s="543">
        <f t="shared" si="9"/>
        <v>376</v>
      </c>
      <c r="P48" s="476">
        <f t="shared" si="9"/>
        <v>164</v>
      </c>
      <c r="Q48" s="453" t="e">
        <f>Q49+Q53+Q57+#REF!+#REF!</f>
        <v>#REF!</v>
      </c>
      <c r="R48" s="148" t="e">
        <f>R49+R53+R57+#REF!+#REF!</f>
        <v>#REF!</v>
      </c>
      <c r="S48" s="148" t="e">
        <f>S49+S53+S57+#REF!+#REF!</f>
        <v>#REF!</v>
      </c>
      <c r="T48" s="148" t="e">
        <f>T49+T53+T57+#REF!+#REF!</f>
        <v>#REF!</v>
      </c>
      <c r="U48" s="148" t="e">
        <f>U49+U53+U57+#REF!+#REF!</f>
        <v>#REF!</v>
      </c>
      <c r="V48" s="148" t="e">
        <f>V49+V53+V57+#REF!+#REF!</f>
        <v>#REF!</v>
      </c>
      <c r="W48" s="148" t="e">
        <f>W49+W53+W57+#REF!+#REF!</f>
        <v>#REF!</v>
      </c>
      <c r="X48" s="148" t="e">
        <f>X49+X53+X57+#REF!+#REF!</f>
        <v>#REF!</v>
      </c>
      <c r="Y48" s="148" t="e">
        <f>Y49+Y53+Y57+#REF!+#REF!</f>
        <v>#REF!</v>
      </c>
      <c r="Z48" s="148" t="e">
        <f>Z49+Z53+Z57+#REF!+#REF!</f>
        <v>#REF!</v>
      </c>
      <c r="AA48" s="148" t="e">
        <f>AA49+AA53+AA57+#REF!+#REF!</f>
        <v>#REF!</v>
      </c>
      <c r="AB48" s="148" t="e">
        <f>AB49+AB53+AB57+#REF!+#REF!</f>
        <v>#REF!</v>
      </c>
      <c r="AC48" s="148" t="e">
        <f>AC49+AC53+AC57+#REF!+#REF!</f>
        <v>#REF!</v>
      </c>
      <c r="AD48" s="148" t="e">
        <f>AD49+AD53+AD57+#REF!+#REF!</f>
        <v>#REF!</v>
      </c>
      <c r="AE48" s="148" t="e">
        <f>AE49+AE53+AE57+#REF!+#REF!</f>
        <v>#REF!</v>
      </c>
      <c r="AF48" s="148" t="e">
        <f>AF49+AF53+AF57+#REF!+#REF!</f>
        <v>#REF!</v>
      </c>
      <c r="AG48" s="148" t="e">
        <f>AG49+AG53+AG57+#REF!+#REF!</f>
        <v>#REF!</v>
      </c>
      <c r="AH48" s="148" t="e">
        <f>AH49+AH53+AH57+#REF!+#REF!</f>
        <v>#REF!</v>
      </c>
      <c r="AI48" s="148" t="e">
        <f>AI49+AI53+AI57+#REF!+#REF!</f>
        <v>#REF!</v>
      </c>
      <c r="AJ48" s="148" t="e">
        <f>AJ49+AJ53+AJ57+#REF!+#REF!</f>
        <v>#REF!</v>
      </c>
    </row>
    <row r="49" spans="1:37" s="463" customFormat="1" ht="26.25" thickBot="1">
      <c r="A49" s="123" t="s">
        <v>40</v>
      </c>
      <c r="B49" s="694" t="s">
        <v>403</v>
      </c>
      <c r="C49" s="150" t="s">
        <v>306</v>
      </c>
      <c r="D49" s="539">
        <f>D50</f>
        <v>444</v>
      </c>
      <c r="E49" s="540">
        <f>E50</f>
        <v>148</v>
      </c>
      <c r="F49" s="472">
        <f>F50</f>
        <v>296</v>
      </c>
      <c r="G49" s="551">
        <f>G50</f>
        <v>148</v>
      </c>
      <c r="H49" s="532"/>
      <c r="I49" s="539">
        <f aca="true" t="shared" si="10" ref="I49:P49">I50</f>
        <v>0</v>
      </c>
      <c r="J49" s="540">
        <f t="shared" si="10"/>
        <v>72</v>
      </c>
      <c r="K49" s="472">
        <f t="shared" si="10"/>
        <v>152</v>
      </c>
      <c r="L49" s="532">
        <f t="shared" si="10"/>
        <v>72</v>
      </c>
      <c r="M49" s="539">
        <f t="shared" si="10"/>
        <v>0</v>
      </c>
      <c r="N49" s="540">
        <f t="shared" si="10"/>
        <v>0</v>
      </c>
      <c r="O49" s="472">
        <f t="shared" si="10"/>
        <v>0</v>
      </c>
      <c r="P49" s="472">
        <f t="shared" si="10"/>
        <v>0</v>
      </c>
      <c r="Q49" s="464"/>
      <c r="R49" s="464"/>
      <c r="S49" s="464"/>
      <c r="T49" s="464"/>
      <c r="U49" s="464"/>
      <c r="V49" s="464"/>
      <c r="AJ49" s="522"/>
      <c r="AK49" s="462"/>
    </row>
    <row r="50" spans="1:36" s="139" customFormat="1" ht="25.5">
      <c r="A50" s="497" t="s">
        <v>178</v>
      </c>
      <c r="B50" s="687" t="s">
        <v>404</v>
      </c>
      <c r="C50" s="495" t="s">
        <v>435</v>
      </c>
      <c r="D50" s="616">
        <f>E50+F50</f>
        <v>444</v>
      </c>
      <c r="E50" s="617">
        <v>148</v>
      </c>
      <c r="F50" s="618">
        <f>I50+J50+K50+L50+M50+N50+O50+P50</f>
        <v>296</v>
      </c>
      <c r="G50" s="615">
        <v>148</v>
      </c>
      <c r="H50" s="619"/>
      <c r="I50" s="490"/>
      <c r="J50" s="485">
        <v>72</v>
      </c>
      <c r="K50" s="498">
        <v>152</v>
      </c>
      <c r="L50" s="487">
        <v>72</v>
      </c>
      <c r="M50" s="498"/>
      <c r="N50" s="487"/>
      <c r="O50" s="490"/>
      <c r="P50" s="487"/>
      <c r="Q50" s="136"/>
      <c r="R50" s="136"/>
      <c r="S50" s="136"/>
      <c r="T50" s="136"/>
      <c r="U50" s="136"/>
      <c r="V50" s="136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523"/>
    </row>
    <row r="51" spans="1:37" s="126" customFormat="1" ht="12.75">
      <c r="A51" s="152" t="s">
        <v>42</v>
      </c>
      <c r="B51" s="695" t="s">
        <v>2</v>
      </c>
      <c r="C51" s="495" t="s">
        <v>309</v>
      </c>
      <c r="D51" s="119"/>
      <c r="E51" s="483"/>
      <c r="F51" s="141">
        <f>I51+J51+K51+L51+M51+N51+O51+E52</f>
        <v>108</v>
      </c>
      <c r="G51" s="561"/>
      <c r="H51" s="620"/>
      <c r="I51" s="142"/>
      <c r="J51" s="470">
        <v>36</v>
      </c>
      <c r="K51" s="142"/>
      <c r="L51" s="483">
        <v>72</v>
      </c>
      <c r="M51" s="143"/>
      <c r="N51" s="470"/>
      <c r="O51" s="142"/>
      <c r="P51" s="470"/>
      <c r="Q51" s="125"/>
      <c r="R51" s="125"/>
      <c r="S51" s="125"/>
      <c r="T51" s="125"/>
      <c r="U51" s="125"/>
      <c r="V51" s="125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517"/>
      <c r="AK51" s="139"/>
    </row>
    <row r="52" spans="1:37" s="126" customFormat="1" ht="13.5" thickBot="1">
      <c r="A52" s="153" t="s">
        <v>43</v>
      </c>
      <c r="B52" s="696" t="s">
        <v>3</v>
      </c>
      <c r="C52" s="215" t="s">
        <v>78</v>
      </c>
      <c r="D52" s="621"/>
      <c r="E52" s="622"/>
      <c r="F52" s="623">
        <f>I52+J52+K52+L52+M52+N52+O52+P52</f>
        <v>36</v>
      </c>
      <c r="G52" s="624"/>
      <c r="H52" s="625"/>
      <c r="I52" s="145"/>
      <c r="J52" s="471"/>
      <c r="K52" s="145"/>
      <c r="L52" s="484"/>
      <c r="M52" s="146"/>
      <c r="N52" s="471">
        <v>36</v>
      </c>
      <c r="O52" s="145"/>
      <c r="P52" s="145"/>
      <c r="Q52" s="125"/>
      <c r="R52" s="125"/>
      <c r="S52" s="125"/>
      <c r="T52" s="125"/>
      <c r="U52" s="125"/>
      <c r="V52" s="125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517"/>
      <c r="AK52" s="139"/>
    </row>
    <row r="53" spans="1:37" s="463" customFormat="1" ht="26.25" thickBot="1">
      <c r="A53" s="123" t="s">
        <v>54</v>
      </c>
      <c r="B53" s="694" t="s">
        <v>405</v>
      </c>
      <c r="C53" s="150" t="s">
        <v>306</v>
      </c>
      <c r="D53" s="543">
        <f>D54</f>
        <v>407</v>
      </c>
      <c r="E53" s="453">
        <f aca="true" t="shared" si="11" ref="E53:P53">E54</f>
        <v>136</v>
      </c>
      <c r="F53" s="476">
        <f t="shared" si="11"/>
        <v>271</v>
      </c>
      <c r="G53" s="559">
        <f t="shared" si="11"/>
        <v>136</v>
      </c>
      <c r="H53" s="536">
        <f>H54</f>
        <v>0</v>
      </c>
      <c r="I53" s="543">
        <f t="shared" si="11"/>
        <v>0</v>
      </c>
      <c r="J53" s="453">
        <f t="shared" si="11"/>
        <v>0</v>
      </c>
      <c r="K53" s="476">
        <f t="shared" si="11"/>
        <v>0</v>
      </c>
      <c r="L53" s="536">
        <f t="shared" si="11"/>
        <v>271</v>
      </c>
      <c r="M53" s="543">
        <f t="shared" si="11"/>
        <v>0</v>
      </c>
      <c r="N53" s="453">
        <f t="shared" si="11"/>
        <v>0</v>
      </c>
      <c r="O53" s="476">
        <f t="shared" si="11"/>
        <v>0</v>
      </c>
      <c r="P53" s="476">
        <f t="shared" si="11"/>
        <v>0</v>
      </c>
      <c r="Q53" s="464"/>
      <c r="R53" s="464"/>
      <c r="S53" s="464"/>
      <c r="T53" s="464"/>
      <c r="U53" s="464"/>
      <c r="V53" s="464"/>
      <c r="AJ53" s="522"/>
      <c r="AK53" s="462"/>
    </row>
    <row r="54" spans="1:36" s="139" customFormat="1" ht="14.25" customHeight="1">
      <c r="A54" s="499" t="s">
        <v>179</v>
      </c>
      <c r="B54" s="685" t="s">
        <v>406</v>
      </c>
      <c r="C54" s="137" t="s">
        <v>60</v>
      </c>
      <c r="D54" s="490">
        <f>E54+F54</f>
        <v>407</v>
      </c>
      <c r="E54" s="485">
        <v>136</v>
      </c>
      <c r="F54" s="138">
        <f>I54+J54+K54+L54+M54+N54+O54+P54</f>
        <v>271</v>
      </c>
      <c r="G54" s="615">
        <v>136</v>
      </c>
      <c r="H54" s="553"/>
      <c r="I54" s="498"/>
      <c r="J54" s="487"/>
      <c r="K54" s="490"/>
      <c r="L54" s="490">
        <v>271</v>
      </c>
      <c r="M54" s="498"/>
      <c r="N54" s="487"/>
      <c r="O54" s="490"/>
      <c r="P54" s="487"/>
      <c r="Q54" s="136"/>
      <c r="R54" s="136"/>
      <c r="S54" s="136"/>
      <c r="T54" s="136"/>
      <c r="U54" s="136"/>
      <c r="V54" s="136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523"/>
    </row>
    <row r="55" spans="1:37" s="126" customFormat="1" ht="12.75">
      <c r="A55" s="152" t="s">
        <v>44</v>
      </c>
      <c r="B55" s="697" t="s">
        <v>2</v>
      </c>
      <c r="C55" s="215" t="s">
        <v>78</v>
      </c>
      <c r="D55" s="473"/>
      <c r="E55" s="483"/>
      <c r="F55" s="141">
        <f>I55+J55+K55+L55+M55+N55+O55+P55</f>
        <v>108</v>
      </c>
      <c r="G55" s="561"/>
      <c r="H55" s="554"/>
      <c r="I55" s="143"/>
      <c r="J55" s="470"/>
      <c r="K55" s="142"/>
      <c r="L55" s="142">
        <v>108</v>
      </c>
      <c r="M55" s="143"/>
      <c r="N55" s="470"/>
      <c r="O55" s="142"/>
      <c r="P55" s="470"/>
      <c r="Q55" s="125"/>
      <c r="R55" s="125"/>
      <c r="S55" s="125"/>
      <c r="T55" s="125"/>
      <c r="U55" s="125"/>
      <c r="V55" s="125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517"/>
      <c r="AK55" s="139"/>
    </row>
    <row r="56" spans="1:37" s="126" customFormat="1" ht="13.5" thickBot="1">
      <c r="A56" s="153" t="s">
        <v>45</v>
      </c>
      <c r="B56" s="696" t="s">
        <v>3</v>
      </c>
      <c r="C56" s="215" t="s">
        <v>78</v>
      </c>
      <c r="D56" s="474"/>
      <c r="E56" s="484"/>
      <c r="F56" s="157">
        <f>I56+J56+K56+L56+M56+N56+O56+P56</f>
        <v>36</v>
      </c>
      <c r="G56" s="562"/>
      <c r="H56" s="555"/>
      <c r="I56" s="146"/>
      <c r="J56" s="471"/>
      <c r="K56" s="145"/>
      <c r="L56" s="484"/>
      <c r="M56" s="146"/>
      <c r="N56" s="471">
        <v>36</v>
      </c>
      <c r="O56" s="145"/>
      <c r="P56" s="145"/>
      <c r="Q56" s="125"/>
      <c r="R56" s="125"/>
      <c r="S56" s="125"/>
      <c r="T56" s="125"/>
      <c r="U56" s="125"/>
      <c r="V56" s="125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517"/>
      <c r="AK56" s="139"/>
    </row>
    <row r="57" spans="1:36" s="466" customFormat="1" ht="26.25" thickBot="1">
      <c r="A57" s="147" t="s">
        <v>56</v>
      </c>
      <c r="B57" s="694" t="s">
        <v>407</v>
      </c>
      <c r="C57" s="150" t="s">
        <v>306</v>
      </c>
      <c r="D57" s="543">
        <f>D58</f>
        <v>447</v>
      </c>
      <c r="E57" s="453">
        <f aca="true" t="shared" si="12" ref="E57:J57">E58+E59</f>
        <v>149</v>
      </c>
      <c r="F57" s="476">
        <f>F58</f>
        <v>298</v>
      </c>
      <c r="G57" s="559">
        <f>G58+G59</f>
        <v>149</v>
      </c>
      <c r="H57" s="536"/>
      <c r="I57" s="543">
        <f t="shared" si="12"/>
        <v>0</v>
      </c>
      <c r="J57" s="453">
        <f t="shared" si="12"/>
        <v>0</v>
      </c>
      <c r="K57" s="543">
        <f aca="true" t="shared" si="13" ref="K57:P57">K58</f>
        <v>0</v>
      </c>
      <c r="L57" s="453">
        <f t="shared" si="13"/>
        <v>0</v>
      </c>
      <c r="M57" s="543">
        <f t="shared" si="13"/>
        <v>298</v>
      </c>
      <c r="N57" s="453">
        <f t="shared" si="13"/>
        <v>0</v>
      </c>
      <c r="O57" s="476">
        <f t="shared" si="13"/>
        <v>0</v>
      </c>
      <c r="P57" s="476">
        <f t="shared" si="13"/>
        <v>0</v>
      </c>
      <c r="Q57" s="465"/>
      <c r="R57" s="465"/>
      <c r="S57" s="465"/>
      <c r="T57" s="465"/>
      <c r="U57" s="465"/>
      <c r="V57" s="465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524"/>
    </row>
    <row r="58" spans="1:37" s="126" customFormat="1" ht="12.75">
      <c r="A58" s="151" t="s">
        <v>180</v>
      </c>
      <c r="B58" s="687" t="s">
        <v>408</v>
      </c>
      <c r="C58" s="137" t="s">
        <v>60</v>
      </c>
      <c r="D58" s="116">
        <f>E58+F58</f>
        <v>447</v>
      </c>
      <c r="E58" s="485">
        <v>149</v>
      </c>
      <c r="F58" s="618">
        <f>I58+J58+K58+L58+M58+N58+O58+P58</f>
        <v>298</v>
      </c>
      <c r="G58" s="560">
        <v>149</v>
      </c>
      <c r="H58" s="553"/>
      <c r="I58" s="117"/>
      <c r="J58" s="468"/>
      <c r="K58" s="116"/>
      <c r="L58" s="477"/>
      <c r="M58" s="117">
        <v>298</v>
      </c>
      <c r="N58" s="468"/>
      <c r="O58" s="490"/>
      <c r="P58" s="468"/>
      <c r="Q58" s="125"/>
      <c r="R58" s="125"/>
      <c r="S58" s="125"/>
      <c r="T58" s="125"/>
      <c r="U58" s="125"/>
      <c r="V58" s="125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517"/>
      <c r="AK58" s="139"/>
    </row>
    <row r="59" spans="1:37" s="126" customFormat="1" ht="12.75">
      <c r="A59" s="152" t="s">
        <v>127</v>
      </c>
      <c r="B59" s="697" t="s">
        <v>2</v>
      </c>
      <c r="C59" s="137" t="s">
        <v>78</v>
      </c>
      <c r="D59" s="116"/>
      <c r="E59" s="485"/>
      <c r="F59" s="138">
        <f>I59+J59+K59+L59+M59+N59+O59+P59</f>
        <v>144</v>
      </c>
      <c r="G59" s="560"/>
      <c r="H59" s="553"/>
      <c r="I59" s="119"/>
      <c r="J59" s="491"/>
      <c r="K59" s="116"/>
      <c r="L59" s="477"/>
      <c r="M59" s="117">
        <v>144</v>
      </c>
      <c r="N59" s="468"/>
      <c r="O59" s="142"/>
      <c r="P59" s="491"/>
      <c r="Q59" s="125"/>
      <c r="R59" s="125"/>
      <c r="S59" s="125"/>
      <c r="T59" s="125"/>
      <c r="U59" s="125"/>
      <c r="V59" s="125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517"/>
      <c r="AK59" s="139"/>
    </row>
    <row r="60" spans="1:37" s="126" customFormat="1" ht="13.5" thickBot="1">
      <c r="A60" s="642" t="s">
        <v>128</v>
      </c>
      <c r="B60" s="698" t="s">
        <v>3</v>
      </c>
      <c r="C60" s="643" t="s">
        <v>78</v>
      </c>
      <c r="D60" s="474"/>
      <c r="E60" s="484"/>
      <c r="F60" s="157">
        <f>I60+J60+K60+L60+M60+N60+O60+P60</f>
        <v>36</v>
      </c>
      <c r="G60" s="562"/>
      <c r="H60" s="555"/>
      <c r="I60" s="146"/>
      <c r="J60" s="652"/>
      <c r="K60" s="145"/>
      <c r="L60" s="484"/>
      <c r="M60" s="656"/>
      <c r="N60" s="625"/>
      <c r="O60" s="145"/>
      <c r="P60" s="145">
        <v>36</v>
      </c>
      <c r="Q60" s="125"/>
      <c r="R60" s="125"/>
      <c r="S60" s="125"/>
      <c r="T60" s="125"/>
      <c r="U60" s="125"/>
      <c r="V60" s="125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517"/>
      <c r="AK60" s="139"/>
    </row>
    <row r="61" spans="1:37" s="126" customFormat="1" ht="26.25" thickBot="1">
      <c r="A61" s="147" t="s">
        <v>148</v>
      </c>
      <c r="B61" s="694" t="s">
        <v>409</v>
      </c>
      <c r="C61" s="150" t="s">
        <v>306</v>
      </c>
      <c r="D61" s="472">
        <f>D62</f>
        <v>609</v>
      </c>
      <c r="E61" s="660">
        <f>E62</f>
        <v>203</v>
      </c>
      <c r="F61" s="542">
        <f>F62</f>
        <v>406</v>
      </c>
      <c r="G61" s="558">
        <f aca="true" t="shared" si="14" ref="G61:P61">G62</f>
        <v>203</v>
      </c>
      <c r="H61" s="475">
        <f t="shared" si="14"/>
        <v>0</v>
      </c>
      <c r="I61" s="542">
        <f t="shared" si="14"/>
        <v>0</v>
      </c>
      <c r="J61" s="475">
        <f t="shared" si="14"/>
        <v>0</v>
      </c>
      <c r="K61" s="542">
        <f t="shared" si="14"/>
        <v>0</v>
      </c>
      <c r="L61" s="475">
        <f t="shared" si="14"/>
        <v>0</v>
      </c>
      <c r="M61" s="542">
        <f t="shared" si="14"/>
        <v>0</v>
      </c>
      <c r="N61" s="475">
        <f t="shared" si="14"/>
        <v>406</v>
      </c>
      <c r="O61" s="542">
        <f t="shared" si="14"/>
        <v>0</v>
      </c>
      <c r="P61" s="475">
        <f t="shared" si="14"/>
        <v>0</v>
      </c>
      <c r="Q61" s="125"/>
      <c r="R61" s="125"/>
      <c r="S61" s="125"/>
      <c r="T61" s="125"/>
      <c r="U61" s="125"/>
      <c r="V61" s="125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517"/>
      <c r="AK61" s="139"/>
    </row>
    <row r="62" spans="1:37" s="126" customFormat="1" ht="25.5">
      <c r="A62" s="151" t="s">
        <v>181</v>
      </c>
      <c r="B62" s="699" t="s">
        <v>410</v>
      </c>
      <c r="C62" s="137" t="s">
        <v>60</v>
      </c>
      <c r="D62" s="649">
        <f>E62+F62</f>
        <v>609</v>
      </c>
      <c r="E62" s="617">
        <v>203</v>
      </c>
      <c r="F62" s="618">
        <f>I62+J62+K62+L62+M62+N62+O62+P62</f>
        <v>406</v>
      </c>
      <c r="G62" s="615">
        <v>203</v>
      </c>
      <c r="H62" s="650"/>
      <c r="I62" s="616"/>
      <c r="J62" s="653"/>
      <c r="K62" s="651"/>
      <c r="L62" s="617"/>
      <c r="M62" s="616"/>
      <c r="N62" s="617">
        <v>406</v>
      </c>
      <c r="O62" s="616"/>
      <c r="P62" s="651"/>
      <c r="Q62" s="125"/>
      <c r="R62" s="125"/>
      <c r="S62" s="125"/>
      <c r="T62" s="125"/>
      <c r="U62" s="125"/>
      <c r="V62" s="125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517"/>
      <c r="AK62" s="139"/>
    </row>
    <row r="63" spans="1:37" s="126" customFormat="1" ht="12.75">
      <c r="A63" s="152" t="s">
        <v>149</v>
      </c>
      <c r="B63" s="697" t="s">
        <v>2</v>
      </c>
      <c r="C63" s="215" t="s">
        <v>78</v>
      </c>
      <c r="D63" s="116"/>
      <c r="E63" s="485"/>
      <c r="F63" s="138">
        <f>I63+J63+K63+L63+M63+N63+O63+P63</f>
        <v>216</v>
      </c>
      <c r="G63" s="560"/>
      <c r="H63" s="553"/>
      <c r="I63" s="498"/>
      <c r="J63" s="654"/>
      <c r="K63" s="143"/>
      <c r="L63" s="553"/>
      <c r="M63" s="498"/>
      <c r="N63" s="553">
        <v>216</v>
      </c>
      <c r="O63" s="143"/>
      <c r="P63" s="490"/>
      <c r="Q63" s="125"/>
      <c r="R63" s="125"/>
      <c r="S63" s="125"/>
      <c r="T63" s="125"/>
      <c r="U63" s="125"/>
      <c r="V63" s="125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517"/>
      <c r="AK63" s="139"/>
    </row>
    <row r="64" spans="1:37" s="126" customFormat="1" ht="13.5" thickBot="1">
      <c r="A64" s="642" t="s">
        <v>150</v>
      </c>
      <c r="B64" s="698" t="s">
        <v>3</v>
      </c>
      <c r="C64" s="643" t="s">
        <v>78</v>
      </c>
      <c r="D64" s="641"/>
      <c r="E64" s="644"/>
      <c r="F64" s="138">
        <f>I64+J64+K64+L64+M64+N64+O64+P64</f>
        <v>36</v>
      </c>
      <c r="G64" s="573"/>
      <c r="H64" s="645"/>
      <c r="I64" s="646"/>
      <c r="J64" s="655"/>
      <c r="K64" s="646"/>
      <c r="L64" s="645"/>
      <c r="M64" s="646"/>
      <c r="N64" s="655"/>
      <c r="O64" s="659"/>
      <c r="P64" s="648">
        <v>36</v>
      </c>
      <c r="Q64" s="125"/>
      <c r="R64" s="125"/>
      <c r="S64" s="125"/>
      <c r="T64" s="125"/>
      <c r="U64" s="125"/>
      <c r="V64" s="125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517"/>
      <c r="AK64" s="139"/>
    </row>
    <row r="65" spans="1:37" s="126" customFormat="1" ht="26.25" thickBot="1">
      <c r="A65" s="147" t="s">
        <v>281</v>
      </c>
      <c r="B65" s="700" t="s">
        <v>414</v>
      </c>
      <c r="C65" s="150" t="s">
        <v>306</v>
      </c>
      <c r="D65" s="472">
        <f>D66</f>
        <v>300</v>
      </c>
      <c r="E65" s="660">
        <f>E66</f>
        <v>100</v>
      </c>
      <c r="F65" s="542">
        <f>F66</f>
        <v>200</v>
      </c>
      <c r="G65" s="558">
        <f aca="true" t="shared" si="15" ref="G65:P65">G66</f>
        <v>100</v>
      </c>
      <c r="H65" s="475">
        <f t="shared" si="15"/>
        <v>0</v>
      </c>
      <c r="I65" s="542">
        <f t="shared" si="15"/>
        <v>0</v>
      </c>
      <c r="J65" s="475">
        <f t="shared" si="15"/>
        <v>0</v>
      </c>
      <c r="K65" s="542">
        <f t="shared" si="15"/>
        <v>0</v>
      </c>
      <c r="L65" s="475">
        <f t="shared" si="15"/>
        <v>0</v>
      </c>
      <c r="M65" s="542">
        <f t="shared" si="15"/>
        <v>0</v>
      </c>
      <c r="N65" s="475">
        <f t="shared" si="15"/>
        <v>26</v>
      </c>
      <c r="O65" s="542">
        <f t="shared" si="15"/>
        <v>174</v>
      </c>
      <c r="P65" s="475">
        <f t="shared" si="15"/>
        <v>0</v>
      </c>
      <c r="Q65" s="125"/>
      <c r="R65" s="125"/>
      <c r="S65" s="125"/>
      <c r="T65" s="125"/>
      <c r="U65" s="125"/>
      <c r="V65" s="125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517"/>
      <c r="AK65" s="139"/>
    </row>
    <row r="66" spans="1:37" s="126" customFormat="1" ht="12.75">
      <c r="A66" s="151" t="s">
        <v>411</v>
      </c>
      <c r="B66" s="685" t="s">
        <v>415</v>
      </c>
      <c r="C66" s="137" t="s">
        <v>60</v>
      </c>
      <c r="D66" s="641">
        <f>E66+F66</f>
        <v>300</v>
      </c>
      <c r="E66" s="644">
        <v>100</v>
      </c>
      <c r="F66" s="632">
        <f>I66+J66+K66+L66+M66+N66+O66+P66</f>
        <v>200</v>
      </c>
      <c r="G66" s="573">
        <v>100</v>
      </c>
      <c r="H66" s="645"/>
      <c r="I66" s="646"/>
      <c r="J66" s="655"/>
      <c r="K66" s="646"/>
      <c r="L66" s="645"/>
      <c r="M66" s="657"/>
      <c r="N66" s="658">
        <v>26</v>
      </c>
      <c r="O66" s="657">
        <v>174</v>
      </c>
      <c r="P66" s="648"/>
      <c r="Q66" s="125"/>
      <c r="R66" s="125"/>
      <c r="S66" s="125"/>
      <c r="T66" s="125"/>
      <c r="U66" s="125"/>
      <c r="V66" s="125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517"/>
      <c r="AK66" s="139"/>
    </row>
    <row r="67" spans="1:37" s="126" customFormat="1" ht="12.75">
      <c r="A67" s="152" t="s">
        <v>412</v>
      </c>
      <c r="B67" s="697" t="s">
        <v>2</v>
      </c>
      <c r="C67" s="215" t="s">
        <v>78</v>
      </c>
      <c r="D67" s="474"/>
      <c r="E67" s="484"/>
      <c r="F67" s="157">
        <f>I67+J67+K67+L67+M67+N67+O67+P67</f>
        <v>108</v>
      </c>
      <c r="G67" s="562"/>
      <c r="H67" s="555"/>
      <c r="I67" s="146"/>
      <c r="J67" s="652"/>
      <c r="K67" s="146"/>
      <c r="L67" s="555"/>
      <c r="M67" s="146"/>
      <c r="N67" s="652"/>
      <c r="O67" s="143">
        <v>108</v>
      </c>
      <c r="P67" s="142"/>
      <c r="Q67" s="125"/>
      <c r="R67" s="125"/>
      <c r="S67" s="125"/>
      <c r="T67" s="125"/>
      <c r="U67" s="125"/>
      <c r="V67" s="125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517"/>
      <c r="AK67" s="139"/>
    </row>
    <row r="68" spans="1:37" s="126" customFormat="1" ht="13.5" thickBot="1">
      <c r="A68" s="642" t="s">
        <v>413</v>
      </c>
      <c r="B68" s="698" t="s">
        <v>3</v>
      </c>
      <c r="C68" s="643" t="s">
        <v>78</v>
      </c>
      <c r="D68" s="474"/>
      <c r="E68" s="484"/>
      <c r="F68" s="157">
        <f>I68+J68+K68+L68+M68+N68+O68+P68</f>
        <v>36</v>
      </c>
      <c r="G68" s="562"/>
      <c r="H68" s="555"/>
      <c r="I68" s="146"/>
      <c r="J68" s="652"/>
      <c r="K68" s="146"/>
      <c r="L68" s="555"/>
      <c r="M68" s="656"/>
      <c r="N68" s="625"/>
      <c r="O68" s="145"/>
      <c r="P68" s="145">
        <v>36</v>
      </c>
      <c r="Q68" s="125"/>
      <c r="R68" s="125"/>
      <c r="S68" s="125"/>
      <c r="T68" s="125"/>
      <c r="U68" s="125"/>
      <c r="V68" s="125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517"/>
      <c r="AK68" s="139"/>
    </row>
    <row r="69" spans="1:37" s="126" customFormat="1" ht="13.5" thickBot="1">
      <c r="A69" s="147" t="s">
        <v>416</v>
      </c>
      <c r="B69" s="701" t="s">
        <v>419</v>
      </c>
      <c r="C69" s="150" t="s">
        <v>306</v>
      </c>
      <c r="D69" s="472">
        <f>D70</f>
        <v>255</v>
      </c>
      <c r="E69" s="660">
        <f>E70</f>
        <v>85</v>
      </c>
      <c r="F69" s="542">
        <f>F70</f>
        <v>170</v>
      </c>
      <c r="G69" s="558">
        <f aca="true" t="shared" si="16" ref="G69:P69">G70</f>
        <v>85</v>
      </c>
      <c r="H69" s="475">
        <f t="shared" si="16"/>
        <v>20</v>
      </c>
      <c r="I69" s="542">
        <f t="shared" si="16"/>
        <v>0</v>
      </c>
      <c r="J69" s="475">
        <f t="shared" si="16"/>
        <v>0</v>
      </c>
      <c r="K69" s="542">
        <f t="shared" si="16"/>
        <v>0</v>
      </c>
      <c r="L69" s="475">
        <f t="shared" si="16"/>
        <v>0</v>
      </c>
      <c r="M69" s="542">
        <f t="shared" si="16"/>
        <v>0</v>
      </c>
      <c r="N69" s="475">
        <f t="shared" si="16"/>
        <v>0</v>
      </c>
      <c r="O69" s="542">
        <f t="shared" si="16"/>
        <v>170</v>
      </c>
      <c r="P69" s="475">
        <f t="shared" si="16"/>
        <v>0</v>
      </c>
      <c r="Q69" s="125"/>
      <c r="R69" s="125"/>
      <c r="S69" s="125"/>
      <c r="T69" s="125"/>
      <c r="U69" s="125"/>
      <c r="V69" s="125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517"/>
      <c r="AK69" s="139"/>
    </row>
    <row r="70" spans="1:37" s="126" customFormat="1" ht="12.75">
      <c r="A70" s="151" t="s">
        <v>417</v>
      </c>
      <c r="B70" s="685" t="s">
        <v>420</v>
      </c>
      <c r="C70" s="137" t="s">
        <v>60</v>
      </c>
      <c r="D70" s="641">
        <f>E70+F70</f>
        <v>255</v>
      </c>
      <c r="E70" s="644">
        <v>85</v>
      </c>
      <c r="F70" s="632">
        <f>I70+J70+K70+L70+M70+N70+O70+P70</f>
        <v>170</v>
      </c>
      <c r="G70" s="573">
        <v>85</v>
      </c>
      <c r="H70" s="645">
        <v>20</v>
      </c>
      <c r="I70" s="646"/>
      <c r="J70" s="655"/>
      <c r="K70" s="646"/>
      <c r="L70" s="645"/>
      <c r="M70" s="646"/>
      <c r="N70" s="655"/>
      <c r="O70" s="646">
        <v>170</v>
      </c>
      <c r="P70" s="648"/>
      <c r="Q70" s="125"/>
      <c r="R70" s="125"/>
      <c r="S70" s="125"/>
      <c r="T70" s="125"/>
      <c r="U70" s="125"/>
      <c r="V70" s="125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517"/>
      <c r="AK70" s="139"/>
    </row>
    <row r="71" spans="1:37" s="126" customFormat="1" ht="13.5" thickBot="1">
      <c r="A71" s="493" t="s">
        <v>418</v>
      </c>
      <c r="B71" s="698" t="s">
        <v>3</v>
      </c>
      <c r="C71" s="643" t="s">
        <v>78</v>
      </c>
      <c r="D71" s="474"/>
      <c r="E71" s="484"/>
      <c r="F71" s="157">
        <f>I71+J71+K71+L71+M71+N71+O71+P71</f>
        <v>36</v>
      </c>
      <c r="G71" s="562"/>
      <c r="H71" s="555"/>
      <c r="I71" s="146"/>
      <c r="J71" s="652"/>
      <c r="K71" s="146"/>
      <c r="L71" s="555"/>
      <c r="M71" s="146"/>
      <c r="N71" s="652"/>
      <c r="O71" s="656"/>
      <c r="P71" s="145">
        <v>36</v>
      </c>
      <c r="Q71" s="125"/>
      <c r="R71" s="125"/>
      <c r="S71" s="125"/>
      <c r="T71" s="125"/>
      <c r="U71" s="125"/>
      <c r="V71" s="125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517"/>
      <c r="AK71" s="139"/>
    </row>
    <row r="72" spans="1:37" s="126" customFormat="1" ht="13.5" thickBot="1">
      <c r="A72" s="147" t="s">
        <v>421</v>
      </c>
      <c r="B72" s="701" t="s">
        <v>425</v>
      </c>
      <c r="C72" s="150" t="s">
        <v>306</v>
      </c>
      <c r="D72" s="472">
        <f>D73</f>
        <v>294</v>
      </c>
      <c r="E72" s="660">
        <f>E73</f>
        <v>98</v>
      </c>
      <c r="F72" s="542">
        <f>F73</f>
        <v>196</v>
      </c>
      <c r="G72" s="558">
        <f aca="true" t="shared" si="17" ref="G72:P72">G73</f>
        <v>98</v>
      </c>
      <c r="H72" s="475">
        <f t="shared" si="17"/>
        <v>0</v>
      </c>
      <c r="I72" s="542">
        <f t="shared" si="17"/>
        <v>0</v>
      </c>
      <c r="J72" s="475">
        <f t="shared" si="17"/>
        <v>0</v>
      </c>
      <c r="K72" s="542">
        <f t="shared" si="17"/>
        <v>0</v>
      </c>
      <c r="L72" s="475">
        <f t="shared" si="17"/>
        <v>0</v>
      </c>
      <c r="M72" s="542">
        <f t="shared" si="17"/>
        <v>0</v>
      </c>
      <c r="N72" s="475">
        <f t="shared" si="17"/>
        <v>0</v>
      </c>
      <c r="O72" s="542">
        <f t="shared" si="17"/>
        <v>32</v>
      </c>
      <c r="P72" s="475">
        <f t="shared" si="17"/>
        <v>164</v>
      </c>
      <c r="Q72" s="125"/>
      <c r="R72" s="125"/>
      <c r="S72" s="125"/>
      <c r="T72" s="125"/>
      <c r="U72" s="125"/>
      <c r="V72" s="125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517"/>
      <c r="AK72" s="139"/>
    </row>
    <row r="73" spans="1:37" s="126" customFormat="1" ht="12.75">
      <c r="A73" s="151" t="s">
        <v>422</v>
      </c>
      <c r="B73" s="702" t="s">
        <v>426</v>
      </c>
      <c r="C73" s="215" t="s">
        <v>307</v>
      </c>
      <c r="D73" s="641">
        <f>E73+F73</f>
        <v>294</v>
      </c>
      <c r="E73" s="644">
        <v>98</v>
      </c>
      <c r="F73" s="632">
        <f>I73+J73+K73+L73+M73+N73+O73+P73</f>
        <v>196</v>
      </c>
      <c r="G73" s="560">
        <v>98</v>
      </c>
      <c r="H73" s="645"/>
      <c r="I73" s="498"/>
      <c r="J73" s="655"/>
      <c r="K73" s="646"/>
      <c r="L73" s="645"/>
      <c r="M73" s="646"/>
      <c r="N73" s="647"/>
      <c r="O73" s="648">
        <v>32</v>
      </c>
      <c r="P73" s="648">
        <v>164</v>
      </c>
      <c r="Q73" s="125"/>
      <c r="R73" s="125"/>
      <c r="S73" s="125"/>
      <c r="T73" s="125"/>
      <c r="U73" s="125"/>
      <c r="V73" s="125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517"/>
      <c r="AK73" s="139"/>
    </row>
    <row r="74" spans="1:37" s="126" customFormat="1" ht="12.75">
      <c r="A74" s="152" t="s">
        <v>423</v>
      </c>
      <c r="B74" s="697" t="s">
        <v>2</v>
      </c>
      <c r="C74" s="215" t="s">
        <v>78</v>
      </c>
      <c r="D74" s="474"/>
      <c r="E74" s="484"/>
      <c r="F74" s="141">
        <f>I74+J74+K74+L74+M74+N74+O74+P74</f>
        <v>72</v>
      </c>
      <c r="G74" s="145"/>
      <c r="H74" s="555"/>
      <c r="I74" s="146"/>
      <c r="J74" s="652"/>
      <c r="K74" s="146"/>
      <c r="L74" s="555"/>
      <c r="M74" s="146"/>
      <c r="N74" s="652"/>
      <c r="O74" s="145"/>
      <c r="P74" s="145">
        <v>72</v>
      </c>
      <c r="Q74" s="125"/>
      <c r="R74" s="125"/>
      <c r="S74" s="125"/>
      <c r="T74" s="125"/>
      <c r="U74" s="125"/>
      <c r="V74" s="125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517"/>
      <c r="AK74" s="139"/>
    </row>
    <row r="75" spans="1:36" s="139" customFormat="1" ht="13.5" thickBot="1">
      <c r="A75" s="493" t="s">
        <v>424</v>
      </c>
      <c r="B75" s="698" t="s">
        <v>3</v>
      </c>
      <c r="C75" s="215" t="s">
        <v>78</v>
      </c>
      <c r="D75" s="145"/>
      <c r="E75" s="484"/>
      <c r="F75" s="157">
        <f>I75+J75+K75+L75+M75+N75+O75+P75</f>
        <v>36</v>
      </c>
      <c r="G75" s="562"/>
      <c r="H75" s="555"/>
      <c r="I75" s="146"/>
      <c r="J75" s="652"/>
      <c r="K75" s="146"/>
      <c r="L75" s="555"/>
      <c r="M75" s="146"/>
      <c r="N75" s="652"/>
      <c r="O75" s="145"/>
      <c r="P75" s="145">
        <v>36</v>
      </c>
      <c r="Q75" s="136"/>
      <c r="R75" s="136"/>
      <c r="S75" s="136"/>
      <c r="T75" s="136"/>
      <c r="U75" s="136"/>
      <c r="V75" s="136"/>
      <c r="W75" s="494"/>
      <c r="X75" s="494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523"/>
    </row>
    <row r="76" spans="1:36" s="467" customFormat="1" ht="14.25" thickBot="1">
      <c r="A76" s="209"/>
      <c r="B76" s="506" t="s">
        <v>182</v>
      </c>
      <c r="C76" s="566" t="s">
        <v>442</v>
      </c>
      <c r="D76" s="541">
        <f>D10+D24+D29+D33</f>
        <v>6411</v>
      </c>
      <c r="E76" s="206">
        <f>E10+E24+E29+E33</f>
        <v>1937</v>
      </c>
      <c r="F76" s="208">
        <f>F10+F24+F29+F33</f>
        <v>4320</v>
      </c>
      <c r="G76" s="557">
        <f>G10+G24+G29+G33</f>
        <v>1958</v>
      </c>
      <c r="H76" s="535">
        <f>H33+H10</f>
        <v>10</v>
      </c>
      <c r="I76" s="541">
        <f aca="true" t="shared" si="18" ref="I76:AJ76">I10+I24+I29+I33</f>
        <v>612</v>
      </c>
      <c r="J76" s="208">
        <f t="shared" si="18"/>
        <v>792</v>
      </c>
      <c r="K76" s="541">
        <f t="shared" si="18"/>
        <v>612</v>
      </c>
      <c r="L76" s="208">
        <f t="shared" si="18"/>
        <v>612</v>
      </c>
      <c r="M76" s="541">
        <f t="shared" si="18"/>
        <v>468</v>
      </c>
      <c r="N76" s="208">
        <f t="shared" si="18"/>
        <v>540</v>
      </c>
      <c r="O76" s="541">
        <f t="shared" si="18"/>
        <v>504</v>
      </c>
      <c r="P76" s="208">
        <f t="shared" si="18"/>
        <v>180</v>
      </c>
      <c r="Q76" s="208" t="e">
        <f t="shared" si="18"/>
        <v>#REF!</v>
      </c>
      <c r="R76" s="208" t="e">
        <f t="shared" si="18"/>
        <v>#REF!</v>
      </c>
      <c r="S76" s="208" t="e">
        <f t="shared" si="18"/>
        <v>#REF!</v>
      </c>
      <c r="T76" s="208" t="e">
        <f t="shared" si="18"/>
        <v>#REF!</v>
      </c>
      <c r="U76" s="208" t="e">
        <f t="shared" si="18"/>
        <v>#REF!</v>
      </c>
      <c r="V76" s="208" t="e">
        <f t="shared" si="18"/>
        <v>#REF!</v>
      </c>
      <c r="W76" s="208" t="e">
        <f t="shared" si="18"/>
        <v>#REF!</v>
      </c>
      <c r="X76" s="208" t="e">
        <f t="shared" si="18"/>
        <v>#REF!</v>
      </c>
      <c r="Y76" s="208" t="e">
        <f t="shared" si="18"/>
        <v>#REF!</v>
      </c>
      <c r="Z76" s="208" t="e">
        <f t="shared" si="18"/>
        <v>#REF!</v>
      </c>
      <c r="AA76" s="208" t="e">
        <f t="shared" si="18"/>
        <v>#REF!</v>
      </c>
      <c r="AB76" s="208" t="e">
        <f t="shared" si="18"/>
        <v>#REF!</v>
      </c>
      <c r="AC76" s="208" t="e">
        <f t="shared" si="18"/>
        <v>#REF!</v>
      </c>
      <c r="AD76" s="208" t="e">
        <f t="shared" si="18"/>
        <v>#REF!</v>
      </c>
      <c r="AE76" s="208" t="e">
        <f t="shared" si="18"/>
        <v>#REF!</v>
      </c>
      <c r="AF76" s="208" t="e">
        <f t="shared" si="18"/>
        <v>#REF!</v>
      </c>
      <c r="AG76" s="208" t="e">
        <f t="shared" si="18"/>
        <v>#REF!</v>
      </c>
      <c r="AH76" s="208" t="e">
        <f t="shared" si="18"/>
        <v>#REF!</v>
      </c>
      <c r="AI76" s="208" t="e">
        <f t="shared" si="18"/>
        <v>#REF!</v>
      </c>
      <c r="AJ76" s="206" t="e">
        <f t="shared" si="18"/>
        <v>#REF!</v>
      </c>
    </row>
    <row r="77" spans="1:36" s="508" customFormat="1" ht="13.5" thickBot="1">
      <c r="A77" s="155" t="s">
        <v>183</v>
      </c>
      <c r="B77" s="569" t="s">
        <v>314</v>
      </c>
      <c r="C77" s="570"/>
      <c r="D77" s="542"/>
      <c r="E77" s="124"/>
      <c r="F77" s="475"/>
      <c r="G77" s="558"/>
      <c r="H77" s="454"/>
      <c r="I77" s="542"/>
      <c r="J77" s="124"/>
      <c r="K77" s="475"/>
      <c r="L77" s="571"/>
      <c r="M77" s="542"/>
      <c r="N77" s="124"/>
      <c r="O77" s="475"/>
      <c r="P77" s="124" t="s">
        <v>433</v>
      </c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C77" s="507"/>
      <c r="AD77" s="507"/>
      <c r="AE77" s="507"/>
      <c r="AF77" s="507"/>
      <c r="AG77" s="507"/>
      <c r="AH77" s="507"/>
      <c r="AI77" s="507"/>
      <c r="AJ77" s="525"/>
    </row>
    <row r="78" spans="1:37" ht="13.5" thickBot="1">
      <c r="A78" s="567" t="s">
        <v>61</v>
      </c>
      <c r="B78" s="568" t="s">
        <v>5</v>
      </c>
      <c r="C78" s="544"/>
      <c r="D78" s="510"/>
      <c r="E78" s="514"/>
      <c r="F78" s="545"/>
      <c r="G78" s="563"/>
      <c r="H78" s="556"/>
      <c r="I78" s="510"/>
      <c r="J78" s="511"/>
      <c r="K78" s="512"/>
      <c r="L78" s="509"/>
      <c r="M78" s="513"/>
      <c r="N78" s="514"/>
      <c r="O78" s="512"/>
      <c r="P78" s="515" t="s">
        <v>434</v>
      </c>
      <c r="Q78" s="130"/>
      <c r="R78" s="131"/>
      <c r="S78" s="131"/>
      <c r="T78" s="131"/>
      <c r="U78" s="131"/>
      <c r="V78" s="13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516"/>
      <c r="AK78" s="196"/>
    </row>
    <row r="79" spans="1:37" s="156" customFormat="1" ht="12.75">
      <c r="A79" s="859" t="s">
        <v>390</v>
      </c>
      <c r="B79" s="860"/>
      <c r="C79" s="860"/>
      <c r="D79" s="861"/>
      <c r="E79" s="865" t="s">
        <v>14</v>
      </c>
      <c r="F79" s="833" t="s">
        <v>46</v>
      </c>
      <c r="G79" s="834"/>
      <c r="H79" s="835"/>
      <c r="I79" s="129">
        <v>11</v>
      </c>
      <c r="J79" s="129">
        <v>10</v>
      </c>
      <c r="K79" s="455">
        <v>11</v>
      </c>
      <c r="L79" s="455">
        <v>10</v>
      </c>
      <c r="M79" s="455">
        <v>6</v>
      </c>
      <c r="N79" s="455">
        <v>5</v>
      </c>
      <c r="O79" s="455">
        <v>5</v>
      </c>
      <c r="P79" s="455">
        <v>0</v>
      </c>
      <c r="Q79" s="447"/>
      <c r="R79" s="448"/>
      <c r="S79" s="448"/>
      <c r="T79" s="448"/>
      <c r="U79" s="448"/>
      <c r="V79" s="448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526"/>
      <c r="AK79" s="198"/>
    </row>
    <row r="80" spans="1:37" s="156" customFormat="1" ht="12.75">
      <c r="A80" s="862"/>
      <c r="B80" s="863"/>
      <c r="C80" s="863"/>
      <c r="D80" s="864"/>
      <c r="E80" s="865"/>
      <c r="F80" s="883" t="s">
        <v>47</v>
      </c>
      <c r="G80" s="884"/>
      <c r="H80" s="885"/>
      <c r="I80" s="133">
        <f aca="true" t="shared" si="19" ref="I80:P80">I51+I55+I59+I63+I67+I74</f>
        <v>0</v>
      </c>
      <c r="J80" s="133">
        <f t="shared" si="19"/>
        <v>36</v>
      </c>
      <c r="K80" s="133">
        <f t="shared" si="19"/>
        <v>0</v>
      </c>
      <c r="L80" s="133">
        <f t="shared" si="19"/>
        <v>180</v>
      </c>
      <c r="M80" s="133">
        <f t="shared" si="19"/>
        <v>144</v>
      </c>
      <c r="N80" s="133">
        <f t="shared" si="19"/>
        <v>216</v>
      </c>
      <c r="O80" s="133">
        <f t="shared" si="19"/>
        <v>108</v>
      </c>
      <c r="P80" s="133">
        <f t="shared" si="19"/>
        <v>72</v>
      </c>
      <c r="Q80" s="133" t="e">
        <f>Q51+Q55+Q60+#REF!+#REF!</f>
        <v>#REF!</v>
      </c>
      <c r="R80" s="133" t="e">
        <f>R51+R55+R60+#REF!+#REF!</f>
        <v>#REF!</v>
      </c>
      <c r="S80" s="133" t="e">
        <f>S51+S55+S60+#REF!+#REF!</f>
        <v>#REF!</v>
      </c>
      <c r="T80" s="133" t="e">
        <f>T51+T55+T60+#REF!+#REF!</f>
        <v>#REF!</v>
      </c>
      <c r="U80" s="133" t="e">
        <f>U51+U55+U60+#REF!+#REF!</f>
        <v>#REF!</v>
      </c>
      <c r="V80" s="133" t="e">
        <f>V51+V55+V60+#REF!+#REF!</f>
        <v>#REF!</v>
      </c>
      <c r="W80" s="133" t="e">
        <f>W51+W55+W60+#REF!+#REF!</f>
        <v>#REF!</v>
      </c>
      <c r="X80" s="133" t="e">
        <f>X51+X55+X60+#REF!+#REF!</f>
        <v>#REF!</v>
      </c>
      <c r="Y80" s="133" t="e">
        <f>Y51+Y55+Y60+#REF!+#REF!</f>
        <v>#REF!</v>
      </c>
      <c r="Z80" s="133" t="e">
        <f>Z51+Z55+Z60+#REF!+#REF!</f>
        <v>#REF!</v>
      </c>
      <c r="AA80" s="133" t="e">
        <f>AA51+AA55+AA60+#REF!+#REF!</f>
        <v>#REF!</v>
      </c>
      <c r="AB80" s="133" t="e">
        <f>AB51+AB55+AB60+#REF!+#REF!</f>
        <v>#REF!</v>
      </c>
      <c r="AC80" s="133" t="e">
        <f>AC51+AC55+AC60+#REF!+#REF!</f>
        <v>#REF!</v>
      </c>
      <c r="AD80" s="133" t="e">
        <f>AD51+AD55+AD60+#REF!+#REF!</f>
        <v>#REF!</v>
      </c>
      <c r="AE80" s="133" t="e">
        <f>AE51+AE55+AE60+#REF!+#REF!</f>
        <v>#REF!</v>
      </c>
      <c r="AF80" s="133" t="e">
        <f>AF51+AF55+AF60+#REF!+#REF!</f>
        <v>#REF!</v>
      </c>
      <c r="AG80" s="133" t="e">
        <f>AG51+AG55+AG60+#REF!+#REF!</f>
        <v>#REF!</v>
      </c>
      <c r="AH80" s="133" t="e">
        <f>AH51+AH55+AH60+#REF!+#REF!</f>
        <v>#REF!</v>
      </c>
      <c r="AI80" s="133" t="e">
        <f>AI51+AI55+AI60+#REF!+#REF!</f>
        <v>#REF!</v>
      </c>
      <c r="AJ80" s="527" t="e">
        <f>AJ51+AJ55+AJ60+#REF!+#REF!</f>
        <v>#REF!</v>
      </c>
      <c r="AK80" s="198"/>
    </row>
    <row r="81" spans="1:37" s="156" customFormat="1" ht="24.75" customHeight="1">
      <c r="A81" s="847" t="s">
        <v>5</v>
      </c>
      <c r="B81" s="848"/>
      <c r="C81" s="848"/>
      <c r="D81" s="849"/>
      <c r="E81" s="865"/>
      <c r="F81" s="813" t="s">
        <v>285</v>
      </c>
      <c r="G81" s="814"/>
      <c r="H81" s="811"/>
      <c r="I81" s="133">
        <f aca="true" t="shared" si="20" ref="I81:P81">I52+I56+I60+I64+I68+I71+I75</f>
        <v>0</v>
      </c>
      <c r="J81" s="133">
        <f t="shared" si="20"/>
        <v>0</v>
      </c>
      <c r="K81" s="133">
        <f t="shared" si="20"/>
        <v>0</v>
      </c>
      <c r="L81" s="133">
        <f t="shared" si="20"/>
        <v>0</v>
      </c>
      <c r="M81" s="133">
        <f t="shared" si="20"/>
        <v>0</v>
      </c>
      <c r="N81" s="133">
        <f t="shared" si="20"/>
        <v>72</v>
      </c>
      <c r="O81" s="133">
        <f t="shared" si="20"/>
        <v>0</v>
      </c>
      <c r="P81" s="133">
        <f t="shared" si="20"/>
        <v>180</v>
      </c>
      <c r="Q81" s="224" t="e">
        <f>Q52+Q56+Q75+#REF!+#REF!</f>
        <v>#REF!</v>
      </c>
      <c r="R81" s="224" t="e">
        <f>R52+R56+R75+#REF!+#REF!</f>
        <v>#REF!</v>
      </c>
      <c r="S81" s="224" t="e">
        <f>S52+S56+S75+#REF!+#REF!</f>
        <v>#REF!</v>
      </c>
      <c r="T81" s="224" t="e">
        <f>T52+T56+T75+#REF!+#REF!</f>
        <v>#REF!</v>
      </c>
      <c r="U81" s="224" t="e">
        <f>U52+U56+U75+#REF!+#REF!</f>
        <v>#REF!</v>
      </c>
      <c r="V81" s="224" t="e">
        <f>V52+V56+V75+#REF!+#REF!</f>
        <v>#REF!</v>
      </c>
      <c r="W81" s="224" t="e">
        <f>W52+W56+W75+#REF!+#REF!</f>
        <v>#REF!</v>
      </c>
      <c r="X81" s="224" t="e">
        <f>X52+X56+X75+#REF!+#REF!</f>
        <v>#REF!</v>
      </c>
      <c r="Y81" s="224" t="e">
        <f>Y52+Y56+Y75+#REF!+#REF!</f>
        <v>#REF!</v>
      </c>
      <c r="Z81" s="224" t="e">
        <f>Z52+Z56+Z75+#REF!+#REF!</f>
        <v>#REF!</v>
      </c>
      <c r="AA81" s="224" t="e">
        <f>AA52+AA56+AA75+#REF!+#REF!</f>
        <v>#REF!</v>
      </c>
      <c r="AB81" s="224" t="e">
        <f>AB52+AB56+AB75+#REF!+#REF!</f>
        <v>#REF!</v>
      </c>
      <c r="AC81" s="224" t="e">
        <f>AC52+AC56+AC75+#REF!+#REF!</f>
        <v>#REF!</v>
      </c>
      <c r="AD81" s="224" t="e">
        <f>AD52+AD56+AD75+#REF!+#REF!</f>
        <v>#REF!</v>
      </c>
      <c r="AE81" s="224" t="e">
        <f>AE52+AE56+AE75+#REF!+#REF!</f>
        <v>#REF!</v>
      </c>
      <c r="AF81" s="224" t="e">
        <f>AF52+AF56+AF75+#REF!+#REF!</f>
        <v>#REF!</v>
      </c>
      <c r="AG81" s="224" t="e">
        <f>AG52+AG56+AG75+#REF!+#REF!</f>
        <v>#REF!</v>
      </c>
      <c r="AH81" s="224" t="e">
        <f>AH52+AH56+AH75+#REF!+#REF!</f>
        <v>#REF!</v>
      </c>
      <c r="AI81" s="224" t="e">
        <f>AI52+AI56+AI75+#REF!+#REF!</f>
        <v>#REF!</v>
      </c>
      <c r="AJ81" s="528" t="e">
        <f>AJ52+AJ56+AJ75+#REF!+#REF!</f>
        <v>#REF!</v>
      </c>
      <c r="AK81" s="198"/>
    </row>
    <row r="82" spans="1:37" s="156" customFormat="1" ht="25.5" customHeight="1">
      <c r="A82" s="850"/>
      <c r="B82" s="851"/>
      <c r="C82" s="851"/>
      <c r="D82" s="852"/>
      <c r="E82" s="865"/>
      <c r="F82" s="813" t="s">
        <v>284</v>
      </c>
      <c r="G82" s="814"/>
      <c r="H82" s="814"/>
      <c r="I82" s="133"/>
      <c r="J82" s="133"/>
      <c r="K82" s="133"/>
      <c r="L82" s="133"/>
      <c r="M82" s="133"/>
      <c r="N82" s="133"/>
      <c r="O82" s="133"/>
      <c r="P82" s="133">
        <v>144</v>
      </c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529"/>
      <c r="AK82" s="198"/>
    </row>
    <row r="83" spans="1:37" s="156" customFormat="1" ht="54.75" customHeight="1">
      <c r="A83" s="810" t="s">
        <v>391</v>
      </c>
      <c r="B83" s="811"/>
      <c r="C83" s="811"/>
      <c r="D83" s="812"/>
      <c r="E83" s="865"/>
      <c r="F83" s="889" t="s">
        <v>315</v>
      </c>
      <c r="G83" s="890"/>
      <c r="H83" s="891"/>
      <c r="I83" s="133">
        <v>0</v>
      </c>
      <c r="J83" s="133">
        <v>3</v>
      </c>
      <c r="K83" s="140">
        <v>2</v>
      </c>
      <c r="L83" s="140">
        <v>3</v>
      </c>
      <c r="M83" s="140">
        <v>2</v>
      </c>
      <c r="N83" s="140">
        <v>3</v>
      </c>
      <c r="O83" s="140">
        <v>2</v>
      </c>
      <c r="P83" s="140">
        <v>6</v>
      </c>
      <c r="Q83" s="130"/>
      <c r="R83" s="131"/>
      <c r="S83" s="131"/>
      <c r="T83" s="131"/>
      <c r="U83" s="131"/>
      <c r="V83" s="13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516"/>
      <c r="AK83" s="198"/>
    </row>
    <row r="84" spans="1:37" s="156" customFormat="1" ht="31.5" customHeight="1" thickBot="1">
      <c r="A84" s="836" t="s">
        <v>443</v>
      </c>
      <c r="B84" s="837"/>
      <c r="C84" s="837"/>
      <c r="D84" s="838"/>
      <c r="E84" s="865"/>
      <c r="F84" s="870" t="s">
        <v>316</v>
      </c>
      <c r="G84" s="871"/>
      <c r="H84" s="872"/>
      <c r="I84" s="129">
        <v>2</v>
      </c>
      <c r="J84" s="129">
        <v>4</v>
      </c>
      <c r="K84" s="629">
        <v>6</v>
      </c>
      <c r="L84" s="629">
        <v>4</v>
      </c>
      <c r="M84" s="455">
        <v>3</v>
      </c>
      <c r="N84" s="455">
        <v>4</v>
      </c>
      <c r="O84" s="455">
        <v>2</v>
      </c>
      <c r="P84" s="455">
        <v>8</v>
      </c>
      <c r="Q84" s="130"/>
      <c r="R84" s="131"/>
      <c r="S84" s="131"/>
      <c r="T84" s="131"/>
      <c r="U84" s="131"/>
      <c r="V84" s="13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516"/>
      <c r="AK84" s="198"/>
    </row>
    <row r="85" spans="1:37" s="156" customFormat="1" ht="29.25" customHeight="1" thickBot="1">
      <c r="A85" s="867"/>
      <c r="B85" s="868"/>
      <c r="C85" s="868"/>
      <c r="D85" s="869"/>
      <c r="E85" s="866"/>
      <c r="F85" s="886" t="s">
        <v>48</v>
      </c>
      <c r="G85" s="887"/>
      <c r="H85" s="888"/>
      <c r="I85" s="135">
        <v>0</v>
      </c>
      <c r="J85" s="135">
        <v>0</v>
      </c>
      <c r="K85" s="158">
        <v>0</v>
      </c>
      <c r="L85" s="158">
        <v>0</v>
      </c>
      <c r="M85" s="158">
        <v>0</v>
      </c>
      <c r="N85" s="158">
        <v>2</v>
      </c>
      <c r="O85" s="158">
        <v>0</v>
      </c>
      <c r="P85" s="158">
        <v>0</v>
      </c>
      <c r="Q85" s="212"/>
      <c r="R85" s="213"/>
      <c r="S85" s="213"/>
      <c r="T85" s="213"/>
      <c r="U85" s="213"/>
      <c r="V85" s="213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530"/>
      <c r="AK85" s="198"/>
    </row>
    <row r="86" spans="1:15" ht="15.75" thickBot="1">
      <c r="A86" s="881" t="s">
        <v>444</v>
      </c>
      <c r="B86" s="882"/>
      <c r="I86" s="100"/>
      <c r="J86" s="100"/>
      <c r="K86" s="100"/>
      <c r="L86" s="100"/>
      <c r="M86" s="100"/>
      <c r="N86" s="100"/>
      <c r="O86" s="100"/>
    </row>
  </sheetData>
  <sheetProtection/>
  <mergeCells count="40">
    <mergeCell ref="M7:M8"/>
    <mergeCell ref="I3:AJ3"/>
    <mergeCell ref="O4:P4"/>
    <mergeCell ref="M4:N4"/>
    <mergeCell ref="K4:L4"/>
    <mergeCell ref="O7:O8"/>
    <mergeCell ref="A86:B86"/>
    <mergeCell ref="F80:H80"/>
    <mergeCell ref="F85:H85"/>
    <mergeCell ref="F83:H83"/>
    <mergeCell ref="A85:D85"/>
    <mergeCell ref="F84:H84"/>
    <mergeCell ref="B1:M1"/>
    <mergeCell ref="Q7:V7"/>
    <mergeCell ref="L7:L8"/>
    <mergeCell ref="N7:N8"/>
    <mergeCell ref="I7:I8"/>
    <mergeCell ref="J7:J8"/>
    <mergeCell ref="P7:P8"/>
    <mergeCell ref="F6:F8"/>
    <mergeCell ref="A84:D84"/>
    <mergeCell ref="F5:H5"/>
    <mergeCell ref="F4:H4"/>
    <mergeCell ref="F81:H81"/>
    <mergeCell ref="A3:A8"/>
    <mergeCell ref="A81:D82"/>
    <mergeCell ref="G6:G8"/>
    <mergeCell ref="H6:H8"/>
    <mergeCell ref="A79:D80"/>
    <mergeCell ref="E79:E85"/>
    <mergeCell ref="K7:K8"/>
    <mergeCell ref="D4:D8"/>
    <mergeCell ref="E4:E8"/>
    <mergeCell ref="I4:J4"/>
    <mergeCell ref="A83:D83"/>
    <mergeCell ref="F82:H82"/>
    <mergeCell ref="D3:H3"/>
    <mergeCell ref="C3:C8"/>
    <mergeCell ref="B3:B8"/>
    <mergeCell ref="F79:H79"/>
  </mergeCells>
  <printOptions/>
  <pageMargins left="0" right="0" top="0" bottom="0" header="0.511811023622047" footer="0.984251968503937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9"/>
  <sheetViews>
    <sheetView view="pageBreakPreview" zoomScale="90" zoomScaleSheetLayoutView="90" zoomScalePageLayoutView="0" workbookViewId="0" topLeftCell="A4">
      <selection activeCell="A6" sqref="A6:IV10"/>
    </sheetView>
  </sheetViews>
  <sheetFormatPr defaultColWidth="9.140625" defaultRowHeight="15"/>
  <cols>
    <col min="1" max="1" width="9.00390625" style="47" customWidth="1"/>
    <col min="2" max="2" width="35.28125" style="47" customWidth="1"/>
    <col min="3" max="3" width="8.28125" style="47" customWidth="1"/>
    <col min="4" max="4" width="9.140625" style="47" customWidth="1"/>
    <col min="5" max="5" width="7.28125" style="47" customWidth="1"/>
    <col min="6" max="6" width="8.140625" style="47" customWidth="1"/>
    <col min="7" max="7" width="8.28125" style="47" customWidth="1"/>
    <col min="8" max="16384" width="9.140625" style="47" customWidth="1"/>
  </cols>
  <sheetData>
    <row r="1" ht="12.75">
      <c r="E1" s="48" t="s">
        <v>200</v>
      </c>
    </row>
    <row r="2" ht="12.75">
      <c r="E2" s="49" t="s">
        <v>201</v>
      </c>
    </row>
    <row r="3" ht="12.75">
      <c r="E3" s="47" t="s">
        <v>202</v>
      </c>
    </row>
    <row r="4" ht="12.75">
      <c r="E4" s="47" t="s">
        <v>203</v>
      </c>
    </row>
    <row r="6" spans="1:9" s="442" customFormat="1" ht="12.75">
      <c r="A6" s="905" t="s">
        <v>264</v>
      </c>
      <c r="B6" s="905"/>
      <c r="C6" s="905"/>
      <c r="D6" s="905"/>
      <c r="E6" s="905"/>
      <c r="F6" s="905"/>
      <c r="G6" s="905"/>
      <c r="H6" s="905"/>
      <c r="I6" s="441"/>
    </row>
    <row r="7" spans="1:9" s="442" customFormat="1" ht="12.75">
      <c r="A7" s="904" t="s">
        <v>151</v>
      </c>
      <c r="B7" s="904"/>
      <c r="C7" s="904"/>
      <c r="D7" s="904"/>
      <c r="E7" s="904"/>
      <c r="F7" s="904"/>
      <c r="G7" s="904"/>
      <c r="H7" s="904"/>
      <c r="I7" s="443"/>
    </row>
    <row r="8" spans="1:9" s="442" customFormat="1" ht="12.75" customHeight="1">
      <c r="A8" s="903" t="s">
        <v>274</v>
      </c>
      <c r="B8" s="903"/>
      <c r="C8" s="903"/>
      <c r="D8" s="903"/>
      <c r="E8" s="903"/>
      <c r="F8" s="903"/>
      <c r="G8" s="903"/>
      <c r="H8" s="903"/>
      <c r="I8" s="444"/>
    </row>
    <row r="9" spans="1:9" s="446" customFormat="1" ht="11.25">
      <c r="A9" s="915" t="s">
        <v>121</v>
      </c>
      <c r="B9" s="915"/>
      <c r="C9" s="915"/>
      <c r="D9" s="915"/>
      <c r="E9" s="915"/>
      <c r="F9" s="915"/>
      <c r="G9" s="915"/>
      <c r="H9" s="915"/>
      <c r="I9" s="915"/>
    </row>
    <row r="10" spans="1:9" s="446" customFormat="1" ht="11.25">
      <c r="A10" s="445"/>
      <c r="B10" s="445"/>
      <c r="C10" s="445"/>
      <c r="D10" s="445"/>
      <c r="E10" s="445"/>
      <c r="F10" s="445"/>
      <c r="G10" s="445"/>
      <c r="H10" s="445"/>
      <c r="I10" s="445"/>
    </row>
    <row r="11" spans="1:8" ht="25.5" customHeight="1">
      <c r="A11" s="916" t="s">
        <v>152</v>
      </c>
      <c r="B11" s="916"/>
      <c r="C11" s="916"/>
      <c r="D11" s="916"/>
      <c r="E11" s="916"/>
      <c r="F11" s="916"/>
      <c r="G11" s="916"/>
      <c r="H11" s="916"/>
    </row>
    <row r="12" spans="1:8" ht="12.75">
      <c r="A12" s="42"/>
      <c r="B12" s="42"/>
      <c r="C12" s="42"/>
      <c r="D12" s="42"/>
      <c r="E12" s="42"/>
      <c r="F12" s="42"/>
      <c r="G12" s="42"/>
      <c r="H12" s="42"/>
    </row>
    <row r="13" spans="1:30" s="35" customFormat="1" ht="15.75" customHeight="1">
      <c r="A13" s="918" t="s">
        <v>118</v>
      </c>
      <c r="B13" s="918"/>
      <c r="C13" s="919" t="s">
        <v>240</v>
      </c>
      <c r="D13" s="919"/>
      <c r="E13" s="919"/>
      <c r="F13" s="919"/>
      <c r="G13" s="919"/>
      <c r="H13" s="919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1" s="35" customFormat="1" ht="15.75" customHeight="1">
      <c r="A14" s="36"/>
      <c r="B14" s="24"/>
      <c r="C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3"/>
    </row>
    <row r="15" spans="1:35" s="35" customFormat="1" ht="15.75" customHeight="1">
      <c r="A15" s="918" t="s">
        <v>119</v>
      </c>
      <c r="B15" s="918"/>
      <c r="C15" s="44" t="s">
        <v>68</v>
      </c>
      <c r="D15" s="41"/>
      <c r="E15" s="41"/>
      <c r="F15" s="41"/>
      <c r="G15" s="4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5" customFormat="1" ht="15.75" customHeight="1">
      <c r="A16" s="68"/>
      <c r="B16" s="68"/>
      <c r="C16" s="44"/>
      <c r="D16" s="41"/>
      <c r="E16" s="41"/>
      <c r="F16" s="41"/>
      <c r="G16" s="4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s="46" customFormat="1" ht="21.75" customHeight="1">
      <c r="A17" s="917" t="s">
        <v>120</v>
      </c>
      <c r="B17" s="917"/>
      <c r="C17" s="917"/>
      <c r="D17" s="917"/>
      <c r="E17" s="920" t="s">
        <v>275</v>
      </c>
      <c r="F17" s="921"/>
      <c r="G17" s="72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s="46" customFormat="1" ht="21.75" customHeight="1" thickBot="1">
      <c r="A18" s="69"/>
      <c r="B18" s="69"/>
      <c r="C18" s="69"/>
      <c r="D18" s="69"/>
      <c r="E18" s="71"/>
      <c r="F18" s="72"/>
      <c r="G18" s="72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8" ht="45" customHeight="1">
      <c r="A19" s="906" t="s">
        <v>69</v>
      </c>
      <c r="B19" s="901" t="s">
        <v>70</v>
      </c>
      <c r="C19" s="909" t="s">
        <v>189</v>
      </c>
      <c r="D19" s="911" t="s">
        <v>71</v>
      </c>
      <c r="E19" s="900" t="s">
        <v>122</v>
      </c>
      <c r="F19" s="901"/>
      <c r="G19" s="902"/>
      <c r="H19" s="913" t="s">
        <v>123</v>
      </c>
    </row>
    <row r="20" spans="1:8" ht="60">
      <c r="A20" s="907"/>
      <c r="B20" s="908"/>
      <c r="C20" s="910"/>
      <c r="D20" s="912"/>
      <c r="E20" s="226" t="s">
        <v>14</v>
      </c>
      <c r="F20" s="226" t="s">
        <v>190</v>
      </c>
      <c r="G20" s="227" t="s">
        <v>188</v>
      </c>
      <c r="H20" s="914"/>
    </row>
    <row r="21" spans="1:8" s="8" customFormat="1" ht="12" thickBot="1">
      <c r="A21" s="228">
        <v>1</v>
      </c>
      <c r="B21" s="229">
        <v>2</v>
      </c>
      <c r="C21" s="230">
        <v>3</v>
      </c>
      <c r="D21" s="231">
        <v>4</v>
      </c>
      <c r="E21" s="231">
        <v>5</v>
      </c>
      <c r="F21" s="231">
        <v>6</v>
      </c>
      <c r="G21" s="232"/>
      <c r="H21" s="233">
        <v>7</v>
      </c>
    </row>
    <row r="22" spans="1:8" ht="13.5" thickBot="1">
      <c r="A22" s="234"/>
      <c r="B22" s="235" t="s">
        <v>191</v>
      </c>
      <c r="C22" s="236">
        <v>59</v>
      </c>
      <c r="D22" s="237">
        <v>3186</v>
      </c>
      <c r="E22" s="237">
        <v>2124</v>
      </c>
      <c r="F22" s="237">
        <v>1178</v>
      </c>
      <c r="G22" s="238">
        <v>12</v>
      </c>
      <c r="H22" s="239"/>
    </row>
    <row r="23" spans="1:8" ht="26.25" thickBot="1">
      <c r="A23" s="234" t="s">
        <v>131</v>
      </c>
      <c r="B23" s="235" t="s">
        <v>132</v>
      </c>
      <c r="C23" s="236"/>
      <c r="D23" s="237">
        <v>648</v>
      </c>
      <c r="E23" s="237">
        <v>432</v>
      </c>
      <c r="F23" s="237">
        <v>352</v>
      </c>
      <c r="G23" s="237"/>
      <c r="H23" s="240"/>
    </row>
    <row r="24" spans="1:8" ht="12.75">
      <c r="A24" s="241" t="s">
        <v>154</v>
      </c>
      <c r="B24" s="242" t="s">
        <v>155</v>
      </c>
      <c r="C24" s="243"/>
      <c r="D24" s="244">
        <v>56</v>
      </c>
      <c r="E24" s="244">
        <v>48</v>
      </c>
      <c r="F24" s="244">
        <v>8</v>
      </c>
      <c r="G24" s="245"/>
      <c r="H24" s="246">
        <v>2</v>
      </c>
    </row>
    <row r="25" spans="1:8" ht="12.75">
      <c r="A25" s="247" t="s">
        <v>156</v>
      </c>
      <c r="B25" s="248" t="s">
        <v>157</v>
      </c>
      <c r="C25" s="249"/>
      <c r="D25" s="250">
        <v>56</v>
      </c>
      <c r="E25" s="250">
        <v>48</v>
      </c>
      <c r="F25" s="250">
        <v>8</v>
      </c>
      <c r="G25" s="251"/>
      <c r="H25" s="252">
        <v>1</v>
      </c>
    </row>
    <row r="26" spans="1:8" ht="12.75">
      <c r="A26" s="247" t="s">
        <v>158</v>
      </c>
      <c r="B26" s="253" t="s">
        <v>159</v>
      </c>
      <c r="C26" s="254"/>
      <c r="D26" s="250">
        <v>200</v>
      </c>
      <c r="E26" s="250">
        <v>168</v>
      </c>
      <c r="F26" s="250">
        <v>168</v>
      </c>
      <c r="G26" s="251"/>
      <c r="H26" s="255" t="s">
        <v>192</v>
      </c>
    </row>
    <row r="27" spans="1:8" ht="13.5" thickBot="1">
      <c r="A27" s="256" t="s">
        <v>160</v>
      </c>
      <c r="B27" s="257" t="s">
        <v>161</v>
      </c>
      <c r="C27" s="258"/>
      <c r="D27" s="259">
        <v>336</v>
      </c>
      <c r="E27" s="259">
        <v>168</v>
      </c>
      <c r="F27" s="259">
        <v>168</v>
      </c>
      <c r="G27" s="260"/>
      <c r="H27" s="261" t="s">
        <v>192</v>
      </c>
    </row>
    <row r="28" spans="1:8" ht="26.25" thickBot="1">
      <c r="A28" s="234" t="s">
        <v>162</v>
      </c>
      <c r="B28" s="262" t="s">
        <v>163</v>
      </c>
      <c r="C28" s="263"/>
      <c r="D28" s="264">
        <v>144</v>
      </c>
      <c r="E28" s="264">
        <v>96</v>
      </c>
      <c r="F28" s="265">
        <v>50</v>
      </c>
      <c r="G28" s="265"/>
      <c r="H28" s="266"/>
    </row>
    <row r="29" spans="1:8" ht="12.75">
      <c r="A29" s="241" t="s">
        <v>164</v>
      </c>
      <c r="B29" s="242" t="s">
        <v>34</v>
      </c>
      <c r="C29" s="267"/>
      <c r="D29" s="268">
        <v>79</v>
      </c>
      <c r="E29" s="268">
        <v>51</v>
      </c>
      <c r="F29" s="269">
        <v>28</v>
      </c>
      <c r="G29" s="269"/>
      <c r="H29" s="270">
        <v>1</v>
      </c>
    </row>
    <row r="30" spans="1:8" ht="26.25" thickBot="1">
      <c r="A30" s="247" t="s">
        <v>165</v>
      </c>
      <c r="B30" s="248" t="s">
        <v>142</v>
      </c>
      <c r="C30" s="271"/>
      <c r="D30" s="272">
        <v>65</v>
      </c>
      <c r="E30" s="272">
        <v>45</v>
      </c>
      <c r="F30" s="273">
        <v>23</v>
      </c>
      <c r="G30" s="273"/>
      <c r="H30" s="274"/>
    </row>
    <row r="31" spans="1:8" ht="13.5" thickBot="1">
      <c r="A31" s="275" t="s">
        <v>166</v>
      </c>
      <c r="B31" s="262" t="s">
        <v>77</v>
      </c>
      <c r="C31" s="263"/>
      <c r="D31" s="264">
        <v>2394</v>
      </c>
      <c r="E31" s="264">
        <v>1596</v>
      </c>
      <c r="F31" s="264">
        <v>776</v>
      </c>
      <c r="G31" s="264">
        <v>12</v>
      </c>
      <c r="H31" s="276"/>
    </row>
    <row r="32" spans="1:8" ht="12.75">
      <c r="A32" s="277" t="s">
        <v>36</v>
      </c>
      <c r="B32" s="278" t="s">
        <v>167</v>
      </c>
      <c r="C32" s="267"/>
      <c r="D32" s="279">
        <v>768</v>
      </c>
      <c r="E32" s="279">
        <v>512</v>
      </c>
      <c r="F32" s="279">
        <v>256</v>
      </c>
      <c r="G32" s="279"/>
      <c r="H32" s="280"/>
    </row>
    <row r="33" spans="1:8" ht="12.75">
      <c r="A33" s="247" t="s">
        <v>168</v>
      </c>
      <c r="B33" s="253" t="s">
        <v>241</v>
      </c>
      <c r="C33" s="281"/>
      <c r="D33" s="272">
        <v>42</v>
      </c>
      <c r="E33" s="272">
        <v>32</v>
      </c>
      <c r="F33" s="272">
        <v>16</v>
      </c>
      <c r="G33" s="272"/>
      <c r="H33" s="282" t="s">
        <v>194</v>
      </c>
    </row>
    <row r="34" spans="1:8" ht="12.75">
      <c r="A34" s="247" t="s">
        <v>169</v>
      </c>
      <c r="B34" s="248" t="s">
        <v>242</v>
      </c>
      <c r="C34" s="281"/>
      <c r="D34" s="272">
        <v>102</v>
      </c>
      <c r="E34" s="272">
        <v>72</v>
      </c>
      <c r="F34" s="272">
        <v>36</v>
      </c>
      <c r="G34" s="272"/>
      <c r="H34" s="282" t="s">
        <v>194</v>
      </c>
    </row>
    <row r="35" spans="1:8" ht="25.5">
      <c r="A35" s="247" t="s">
        <v>170</v>
      </c>
      <c r="B35" s="248" t="s">
        <v>206</v>
      </c>
      <c r="C35" s="281"/>
      <c r="D35" s="272">
        <v>42</v>
      </c>
      <c r="E35" s="272">
        <v>32</v>
      </c>
      <c r="F35" s="272">
        <v>16</v>
      </c>
      <c r="G35" s="272"/>
      <c r="H35" s="282" t="s">
        <v>194</v>
      </c>
    </row>
    <row r="36" spans="1:8" ht="12.75">
      <c r="A36" s="247" t="s">
        <v>171</v>
      </c>
      <c r="B36" s="253" t="s">
        <v>243</v>
      </c>
      <c r="C36" s="281"/>
      <c r="D36" s="272">
        <v>207</v>
      </c>
      <c r="E36" s="272">
        <v>110</v>
      </c>
      <c r="F36" s="272">
        <v>55</v>
      </c>
      <c r="G36" s="272"/>
      <c r="H36" s="282" t="s">
        <v>195</v>
      </c>
    </row>
    <row r="37" spans="1:8" ht="12.75">
      <c r="A37" s="247" t="s">
        <v>172</v>
      </c>
      <c r="B37" s="248" t="s">
        <v>207</v>
      </c>
      <c r="C37" s="281"/>
      <c r="D37" s="272">
        <v>42</v>
      </c>
      <c r="E37" s="272">
        <v>32</v>
      </c>
      <c r="F37" s="272">
        <v>16</v>
      </c>
      <c r="G37" s="272"/>
      <c r="H37" s="282" t="s">
        <v>195</v>
      </c>
    </row>
    <row r="38" spans="1:8" ht="25.5">
      <c r="A38" s="247" t="s">
        <v>173</v>
      </c>
      <c r="B38" s="248" t="s">
        <v>144</v>
      </c>
      <c r="C38" s="281"/>
      <c r="D38" s="272">
        <v>47</v>
      </c>
      <c r="E38" s="272">
        <v>32</v>
      </c>
      <c r="F38" s="272">
        <v>16</v>
      </c>
      <c r="G38" s="272"/>
      <c r="H38" s="282" t="s">
        <v>196</v>
      </c>
    </row>
    <row r="39" spans="1:8" ht="12.75">
      <c r="A39" s="247" t="s">
        <v>175</v>
      </c>
      <c r="B39" s="248" t="s">
        <v>222</v>
      </c>
      <c r="C39" s="281"/>
      <c r="D39" s="272">
        <v>47</v>
      </c>
      <c r="E39" s="272">
        <v>32</v>
      </c>
      <c r="F39" s="272">
        <v>16</v>
      </c>
      <c r="G39" s="272"/>
      <c r="H39" s="282" t="s">
        <v>196</v>
      </c>
    </row>
    <row r="40" spans="1:8" ht="25.5">
      <c r="A40" s="256" t="s">
        <v>176</v>
      </c>
      <c r="B40" s="283" t="s">
        <v>174</v>
      </c>
      <c r="C40" s="281"/>
      <c r="D40" s="272">
        <v>47</v>
      </c>
      <c r="E40" s="272">
        <v>32</v>
      </c>
      <c r="F40" s="272">
        <v>16</v>
      </c>
      <c r="G40" s="272"/>
      <c r="H40" s="282" t="s">
        <v>195</v>
      </c>
    </row>
    <row r="41" spans="1:8" ht="12.75">
      <c r="A41" s="256" t="s">
        <v>177</v>
      </c>
      <c r="B41" s="284" t="s">
        <v>52</v>
      </c>
      <c r="C41" s="281"/>
      <c r="D41" s="272">
        <v>94</v>
      </c>
      <c r="E41" s="272">
        <v>70</v>
      </c>
      <c r="F41" s="272">
        <v>35</v>
      </c>
      <c r="G41" s="272"/>
      <c r="H41" s="282" t="s">
        <v>195</v>
      </c>
    </row>
    <row r="42" spans="1:8" ht="13.5" thickBot="1">
      <c r="A42" s="256" t="s">
        <v>185</v>
      </c>
      <c r="B42" s="284" t="s">
        <v>53</v>
      </c>
      <c r="C42" s="258"/>
      <c r="D42" s="285">
        <v>98</v>
      </c>
      <c r="E42" s="285">
        <v>68</v>
      </c>
      <c r="F42" s="285">
        <v>48</v>
      </c>
      <c r="G42" s="286"/>
      <c r="H42" s="287"/>
    </row>
    <row r="43" spans="1:8" ht="13.5" thickBot="1">
      <c r="A43" s="234" t="s">
        <v>38</v>
      </c>
      <c r="B43" s="262" t="s">
        <v>39</v>
      </c>
      <c r="C43" s="263"/>
      <c r="D43" s="264">
        <v>1612</v>
      </c>
      <c r="E43" s="264">
        <v>1084</v>
      </c>
      <c r="F43" s="265">
        <v>542</v>
      </c>
      <c r="G43" s="264">
        <v>12</v>
      </c>
      <c r="H43" s="276"/>
    </row>
    <row r="44" spans="1:8" ht="39" thickBot="1">
      <c r="A44" s="234" t="s">
        <v>40</v>
      </c>
      <c r="B44" s="288" t="s">
        <v>209</v>
      </c>
      <c r="C44" s="263"/>
      <c r="D44" s="264">
        <v>594</v>
      </c>
      <c r="E44" s="264">
        <v>398</v>
      </c>
      <c r="F44" s="264">
        <v>199</v>
      </c>
      <c r="G44" s="264"/>
      <c r="H44" s="276" t="s">
        <v>194</v>
      </c>
    </row>
    <row r="45" spans="1:8" ht="25.5">
      <c r="A45" s="289" t="s">
        <v>178</v>
      </c>
      <c r="B45" s="290" t="s">
        <v>244</v>
      </c>
      <c r="C45" s="291"/>
      <c r="D45" s="292">
        <v>314</v>
      </c>
      <c r="E45" s="292">
        <v>190</v>
      </c>
      <c r="F45" s="292">
        <v>95</v>
      </c>
      <c r="G45" s="292"/>
      <c r="H45" s="293" t="s">
        <v>194</v>
      </c>
    </row>
    <row r="46" spans="1:8" ht="25.5">
      <c r="A46" s="294" t="s">
        <v>213</v>
      </c>
      <c r="B46" s="295" t="s">
        <v>245</v>
      </c>
      <c r="C46" s="271"/>
      <c r="D46" s="272">
        <v>293</v>
      </c>
      <c r="E46" s="272">
        <v>208</v>
      </c>
      <c r="F46" s="272">
        <v>104</v>
      </c>
      <c r="G46" s="285"/>
      <c r="H46" s="293"/>
    </row>
    <row r="47" spans="1:8" ht="12.75">
      <c r="A47" s="296" t="s">
        <v>42</v>
      </c>
      <c r="B47" s="297" t="s">
        <v>2</v>
      </c>
      <c r="C47" s="271">
        <v>7</v>
      </c>
      <c r="D47" s="272"/>
      <c r="E47" s="272">
        <v>252</v>
      </c>
      <c r="F47" s="272"/>
      <c r="G47" s="272"/>
      <c r="H47" s="282"/>
    </row>
    <row r="48" spans="1:8" ht="13.5" thickBot="1">
      <c r="A48" s="294" t="s">
        <v>43</v>
      </c>
      <c r="B48" s="295" t="s">
        <v>257</v>
      </c>
      <c r="C48" s="291">
        <v>4</v>
      </c>
      <c r="D48" s="292"/>
      <c r="E48" s="292">
        <v>144</v>
      </c>
      <c r="F48" s="292"/>
      <c r="G48" s="292"/>
      <c r="H48" s="293"/>
    </row>
    <row r="49" spans="1:8" ht="26.25" thickBot="1">
      <c r="A49" s="234" t="s">
        <v>54</v>
      </c>
      <c r="B49" s="298" t="s">
        <v>246</v>
      </c>
      <c r="C49" s="263"/>
      <c r="D49" s="264">
        <v>386</v>
      </c>
      <c r="E49" s="264">
        <v>255</v>
      </c>
      <c r="F49" s="264">
        <v>127</v>
      </c>
      <c r="G49" s="264"/>
      <c r="H49" s="276" t="s">
        <v>194</v>
      </c>
    </row>
    <row r="50" spans="1:8" ht="25.5">
      <c r="A50" s="289" t="s">
        <v>179</v>
      </c>
      <c r="B50" s="290" t="s">
        <v>214</v>
      </c>
      <c r="C50" s="299"/>
      <c r="D50" s="292">
        <v>386</v>
      </c>
      <c r="E50" s="292">
        <v>255</v>
      </c>
      <c r="F50" s="292">
        <v>127</v>
      </c>
      <c r="G50" s="300"/>
      <c r="H50" s="293" t="s">
        <v>194</v>
      </c>
    </row>
    <row r="51" spans="1:8" ht="12.75">
      <c r="A51" s="296" t="s">
        <v>44</v>
      </c>
      <c r="B51" s="301" t="s">
        <v>2</v>
      </c>
      <c r="C51" s="281"/>
      <c r="D51" s="272"/>
      <c r="E51" s="272"/>
      <c r="F51" s="272"/>
      <c r="G51" s="302"/>
      <c r="H51" s="282"/>
    </row>
    <row r="52" spans="1:8" ht="13.5" thickBot="1">
      <c r="A52" s="294" t="s">
        <v>45</v>
      </c>
      <c r="B52" s="295" t="s">
        <v>3</v>
      </c>
      <c r="C52" s="291">
        <v>4</v>
      </c>
      <c r="D52" s="292"/>
      <c r="E52" s="292">
        <v>144</v>
      </c>
      <c r="F52" s="292"/>
      <c r="G52" s="300"/>
      <c r="H52" s="293"/>
    </row>
    <row r="53" spans="1:8" ht="26.25" thickBot="1">
      <c r="A53" s="234" t="s">
        <v>56</v>
      </c>
      <c r="B53" s="298" t="s">
        <v>239</v>
      </c>
      <c r="C53" s="263"/>
      <c r="D53" s="264">
        <v>219</v>
      </c>
      <c r="E53" s="264">
        <v>146</v>
      </c>
      <c r="F53" s="264">
        <v>146</v>
      </c>
      <c r="G53" s="264"/>
      <c r="H53" s="276" t="s">
        <v>195</v>
      </c>
    </row>
    <row r="54" spans="1:8" ht="25.5">
      <c r="A54" s="289" t="s">
        <v>180</v>
      </c>
      <c r="B54" s="290" t="s">
        <v>247</v>
      </c>
      <c r="C54" s="299"/>
      <c r="D54" s="292">
        <v>219</v>
      </c>
      <c r="E54" s="292">
        <v>146</v>
      </c>
      <c r="F54" s="292">
        <v>73</v>
      </c>
      <c r="G54" s="300">
        <v>3</v>
      </c>
      <c r="H54" s="293" t="s">
        <v>195</v>
      </c>
    </row>
    <row r="55" spans="1:8" ht="12.75">
      <c r="A55" s="296" t="s">
        <v>127</v>
      </c>
      <c r="B55" s="301" t="s">
        <v>2</v>
      </c>
      <c r="C55" s="281"/>
      <c r="D55" s="272"/>
      <c r="E55" s="272"/>
      <c r="F55" s="272"/>
      <c r="G55" s="302"/>
      <c r="H55" s="282"/>
    </row>
    <row r="56" spans="1:8" ht="13.5" thickBot="1">
      <c r="A56" s="294" t="s">
        <v>128</v>
      </c>
      <c r="B56" s="295" t="s">
        <v>3</v>
      </c>
      <c r="C56" s="291">
        <v>5</v>
      </c>
      <c r="D56" s="292"/>
      <c r="E56" s="292">
        <v>180</v>
      </c>
      <c r="F56" s="292"/>
      <c r="G56" s="300"/>
      <c r="H56" s="293"/>
    </row>
    <row r="57" spans="1:8" ht="54.75" customHeight="1" thickBot="1">
      <c r="A57" s="234" t="s">
        <v>148</v>
      </c>
      <c r="B57" s="298" t="s">
        <v>219</v>
      </c>
      <c r="C57" s="303"/>
      <c r="D57" s="304">
        <v>427</v>
      </c>
      <c r="E57" s="304">
        <v>285</v>
      </c>
      <c r="F57" s="304">
        <v>143</v>
      </c>
      <c r="G57" s="304"/>
      <c r="H57" s="276" t="s">
        <v>195</v>
      </c>
    </row>
    <row r="58" spans="1:8" ht="25.5">
      <c r="A58" s="289" t="s">
        <v>181</v>
      </c>
      <c r="B58" s="290" t="s">
        <v>220</v>
      </c>
      <c r="C58" s="258"/>
      <c r="D58" s="285">
        <v>427</v>
      </c>
      <c r="E58" s="285">
        <v>285</v>
      </c>
      <c r="F58" s="285">
        <v>143</v>
      </c>
      <c r="G58" s="286"/>
      <c r="H58" s="293" t="s">
        <v>195</v>
      </c>
    </row>
    <row r="59" spans="1:8" ht="12.75">
      <c r="A59" s="296" t="s">
        <v>149</v>
      </c>
      <c r="B59" s="301" t="s">
        <v>2</v>
      </c>
      <c r="C59" s="281"/>
      <c r="D59" s="305"/>
      <c r="E59" s="272"/>
      <c r="F59" s="272"/>
      <c r="G59" s="302"/>
      <c r="H59" s="282"/>
    </row>
    <row r="60" spans="1:8" ht="13.5" thickBot="1">
      <c r="A60" s="294" t="s">
        <v>150</v>
      </c>
      <c r="B60" s="295" t="s">
        <v>3</v>
      </c>
      <c r="C60" s="306">
        <v>5</v>
      </c>
      <c r="D60" s="307"/>
      <c r="E60" s="308">
        <v>180</v>
      </c>
      <c r="F60" s="308"/>
      <c r="G60" s="309"/>
      <c r="H60" s="293"/>
    </row>
    <row r="61" spans="1:8" ht="13.5" thickBot="1">
      <c r="A61" s="310"/>
      <c r="B61" s="298" t="s">
        <v>248</v>
      </c>
      <c r="C61" s="311">
        <v>25</v>
      </c>
      <c r="D61" s="312">
        <v>1350</v>
      </c>
      <c r="E61" s="309">
        <v>900</v>
      </c>
      <c r="F61" s="309">
        <v>344</v>
      </c>
      <c r="G61" s="309"/>
      <c r="H61" s="276" t="s">
        <v>193</v>
      </c>
    </row>
    <row r="62" spans="1:8" ht="13.5" thickBot="1">
      <c r="A62" s="313" t="s">
        <v>249</v>
      </c>
      <c r="B62" s="314" t="s">
        <v>210</v>
      </c>
      <c r="C62" s="279"/>
      <c r="D62" s="315">
        <v>126</v>
      </c>
      <c r="E62" s="268">
        <v>86</v>
      </c>
      <c r="F62" s="268">
        <v>43</v>
      </c>
      <c r="G62" s="316"/>
      <c r="H62" s="317"/>
    </row>
    <row r="63" spans="1:8" ht="13.5" thickBot="1">
      <c r="A63" s="313" t="s">
        <v>250</v>
      </c>
      <c r="B63" s="318" t="s">
        <v>255</v>
      </c>
      <c r="C63" s="300"/>
      <c r="D63" s="319">
        <v>156</v>
      </c>
      <c r="E63" s="292">
        <v>106</v>
      </c>
      <c r="F63" s="292">
        <v>43</v>
      </c>
      <c r="G63" s="300"/>
      <c r="H63" s="293"/>
    </row>
    <row r="64" spans="1:8" ht="13.5" thickBot="1">
      <c r="A64" s="313" t="s">
        <v>251</v>
      </c>
      <c r="B64" s="318" t="s">
        <v>211</v>
      </c>
      <c r="C64" s="302"/>
      <c r="D64" s="305">
        <v>180</v>
      </c>
      <c r="E64" s="272">
        <v>120</v>
      </c>
      <c r="F64" s="272">
        <v>58</v>
      </c>
      <c r="G64" s="302"/>
      <c r="H64" s="282"/>
    </row>
    <row r="65" spans="1:8" ht="13.5" thickBot="1">
      <c r="A65" s="313" t="s">
        <v>252</v>
      </c>
      <c r="B65" s="320" t="s">
        <v>212</v>
      </c>
      <c r="C65" s="300"/>
      <c r="D65" s="319">
        <v>196</v>
      </c>
      <c r="E65" s="292">
        <v>136</v>
      </c>
      <c r="F65" s="292">
        <v>62</v>
      </c>
      <c r="G65" s="300"/>
      <c r="H65" s="293"/>
    </row>
    <row r="66" spans="1:8" ht="13.5" thickBot="1">
      <c r="A66" s="313" t="s">
        <v>253</v>
      </c>
      <c r="B66" s="321" t="s">
        <v>223</v>
      </c>
      <c r="C66" s="302"/>
      <c r="D66" s="305">
        <v>97</v>
      </c>
      <c r="E66" s="272">
        <v>58</v>
      </c>
      <c r="F66" s="272">
        <v>29</v>
      </c>
      <c r="G66" s="302"/>
      <c r="H66" s="282"/>
    </row>
    <row r="67" spans="1:8" ht="13.5" thickBot="1">
      <c r="A67" s="313" t="s">
        <v>254</v>
      </c>
      <c r="B67" s="295" t="s">
        <v>256</v>
      </c>
      <c r="C67" s="322"/>
      <c r="D67" s="319">
        <v>78</v>
      </c>
      <c r="E67" s="292">
        <v>52</v>
      </c>
      <c r="F67" s="292">
        <v>21</v>
      </c>
      <c r="G67" s="300"/>
      <c r="H67" s="293"/>
    </row>
    <row r="68" spans="1:8" ht="13.5" thickBot="1">
      <c r="A68" s="323"/>
      <c r="B68" s="324" t="s">
        <v>187</v>
      </c>
      <c r="C68" s="325"/>
      <c r="D68" s="264"/>
      <c r="E68" s="264"/>
      <c r="F68" s="264"/>
      <c r="G68" s="264"/>
      <c r="H68" s="276"/>
    </row>
    <row r="69" spans="1:8" ht="12.75">
      <c r="A69" s="326" t="s">
        <v>57</v>
      </c>
      <c r="B69" s="327" t="s">
        <v>2</v>
      </c>
      <c r="C69" s="328">
        <v>25</v>
      </c>
      <c r="D69" s="279"/>
      <c r="E69" s="329">
        <v>900</v>
      </c>
      <c r="F69" s="279"/>
      <c r="G69" s="279"/>
      <c r="H69" s="280" t="s">
        <v>192</v>
      </c>
    </row>
    <row r="70" spans="1:8" ht="25.5">
      <c r="A70" s="326" t="s">
        <v>58</v>
      </c>
      <c r="B70" s="330" t="s">
        <v>186</v>
      </c>
      <c r="C70" s="267"/>
      <c r="D70" s="279"/>
      <c r="E70" s="279"/>
      <c r="F70" s="279"/>
      <c r="G70" s="279"/>
      <c r="H70" s="280"/>
    </row>
    <row r="71" spans="1:8" ht="25.5">
      <c r="A71" s="326" t="s">
        <v>183</v>
      </c>
      <c r="B71" s="330" t="s">
        <v>184</v>
      </c>
      <c r="C71" s="281">
        <v>4</v>
      </c>
      <c r="D71" s="302"/>
      <c r="E71" s="302">
        <v>144</v>
      </c>
      <c r="F71" s="302"/>
      <c r="G71" s="302"/>
      <c r="H71" s="282" t="s">
        <v>196</v>
      </c>
    </row>
    <row r="72" spans="1:8" ht="12.75">
      <c r="A72" s="326" t="s">
        <v>59</v>
      </c>
      <c r="B72" s="330" t="s">
        <v>4</v>
      </c>
      <c r="C72" s="281">
        <v>5</v>
      </c>
      <c r="D72" s="302"/>
      <c r="E72" s="302"/>
      <c r="F72" s="302"/>
      <c r="G72" s="302"/>
      <c r="H72" s="282"/>
    </row>
    <row r="73" spans="1:8" ht="12.75">
      <c r="A73" s="326" t="s">
        <v>61</v>
      </c>
      <c r="B73" s="330" t="s">
        <v>5</v>
      </c>
      <c r="C73" s="281">
        <v>6</v>
      </c>
      <c r="D73" s="302"/>
      <c r="E73" s="302"/>
      <c r="F73" s="302"/>
      <c r="G73" s="302"/>
      <c r="H73" s="282"/>
    </row>
    <row r="74" spans="1:8" ht="25.5">
      <c r="A74" s="326" t="s">
        <v>62</v>
      </c>
      <c r="B74" s="331" t="s">
        <v>63</v>
      </c>
      <c r="C74" s="281">
        <v>4</v>
      </c>
      <c r="D74" s="302"/>
      <c r="E74" s="302"/>
      <c r="F74" s="302"/>
      <c r="G74" s="302"/>
      <c r="H74" s="282"/>
    </row>
    <row r="75" spans="1:8" ht="25.5">
      <c r="A75" s="326" t="s">
        <v>64</v>
      </c>
      <c r="B75" s="327" t="s">
        <v>65</v>
      </c>
      <c r="C75" s="281">
        <v>2</v>
      </c>
      <c r="D75" s="302"/>
      <c r="E75" s="302"/>
      <c r="F75" s="302"/>
      <c r="G75" s="302"/>
      <c r="H75" s="282"/>
    </row>
    <row r="76" spans="1:8" ht="13.5" thickBot="1">
      <c r="A76" s="326" t="s">
        <v>66</v>
      </c>
      <c r="B76" s="332" t="s">
        <v>67</v>
      </c>
      <c r="C76" s="258">
        <v>23</v>
      </c>
      <c r="D76" s="286"/>
      <c r="E76" s="286"/>
      <c r="F76" s="286"/>
      <c r="G76" s="333"/>
      <c r="H76" s="287"/>
    </row>
    <row r="77" spans="1:8" ht="13.5" thickBot="1">
      <c r="A77" s="334"/>
      <c r="B77" s="335" t="s">
        <v>182</v>
      </c>
      <c r="C77" s="263">
        <v>147</v>
      </c>
      <c r="D77" s="264"/>
      <c r="E77" s="264"/>
      <c r="F77" s="264"/>
      <c r="G77" s="336"/>
      <c r="H77" s="276"/>
    </row>
    <row r="78" spans="1:8" ht="12.75">
      <c r="A78" s="73"/>
      <c r="B78" s="70"/>
      <c r="C78" s="77"/>
      <c r="D78" s="77"/>
      <c r="E78" s="77"/>
      <c r="F78" s="77"/>
      <c r="G78" s="77"/>
      <c r="H78" s="78"/>
    </row>
    <row r="79" spans="1:8" ht="12.75">
      <c r="A79" s="73"/>
      <c r="B79" s="70"/>
      <c r="C79" s="77"/>
      <c r="D79" s="77"/>
      <c r="E79" s="77"/>
      <c r="F79" s="77"/>
      <c r="G79" s="77"/>
      <c r="H79" s="78"/>
    </row>
    <row r="80" spans="1:8" ht="12.75">
      <c r="A80" s="73"/>
      <c r="B80" s="70"/>
      <c r="C80" s="77"/>
      <c r="D80" s="77"/>
      <c r="E80" s="77"/>
      <c r="F80" s="77"/>
      <c r="G80" s="77"/>
      <c r="H80" s="78"/>
    </row>
    <row r="81" spans="1:8" ht="12.75">
      <c r="A81" s="73"/>
      <c r="B81" s="70"/>
      <c r="C81" s="77"/>
      <c r="D81" s="77"/>
      <c r="E81" s="77"/>
      <c r="F81" s="77"/>
      <c r="G81" s="77"/>
      <c r="H81" s="78"/>
    </row>
    <row r="82" spans="1:8" ht="12.75">
      <c r="A82" s="73"/>
      <c r="B82" s="70"/>
      <c r="C82" s="77"/>
      <c r="D82" s="77"/>
      <c r="E82" s="77"/>
      <c r="F82" s="77"/>
      <c r="G82" s="77"/>
      <c r="H82" s="78"/>
    </row>
    <row r="83" spans="1:8" ht="12.75">
      <c r="A83" s="73"/>
      <c r="B83" s="70"/>
      <c r="C83" s="77"/>
      <c r="D83" s="77"/>
      <c r="E83" s="77"/>
      <c r="F83" s="77"/>
      <c r="G83" s="77"/>
      <c r="H83" s="78"/>
    </row>
    <row r="84" spans="1:8" ht="12.75">
      <c r="A84" s="73"/>
      <c r="B84" s="70"/>
      <c r="C84" s="77"/>
      <c r="D84" s="77"/>
      <c r="E84" s="77"/>
      <c r="F84" s="77"/>
      <c r="G84" s="77"/>
      <c r="H84" s="78"/>
    </row>
    <row r="85" s="35" customFormat="1" ht="12.75">
      <c r="A85" s="40" t="s">
        <v>198</v>
      </c>
    </row>
    <row r="86" s="35" customFormat="1" ht="12.75">
      <c r="A86" s="37" t="s">
        <v>197</v>
      </c>
    </row>
    <row r="87" spans="1:16" s="1" customFormat="1" ht="12.75">
      <c r="A87" s="37" t="s">
        <v>199</v>
      </c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</row>
    <row r="88" spans="4:12" s="35" customFormat="1" ht="12.75">
      <c r="D88" s="36"/>
      <c r="E88" s="36"/>
      <c r="F88" s="36"/>
      <c r="G88" s="36"/>
      <c r="H88" s="36"/>
      <c r="I88" s="36"/>
      <c r="J88" s="36"/>
      <c r="K88" s="36"/>
      <c r="L88" s="36"/>
    </row>
    <row r="89" spans="4:11" s="35" customFormat="1" ht="12.75">
      <c r="D89" s="36"/>
      <c r="E89" s="36"/>
      <c r="F89" s="36"/>
      <c r="G89" s="36"/>
      <c r="H89" s="36"/>
      <c r="I89" s="36"/>
      <c r="J89" s="36"/>
      <c r="K89" s="36"/>
    </row>
  </sheetData>
  <sheetProtection/>
  <mergeCells count="16">
    <mergeCell ref="A11:H11"/>
    <mergeCell ref="A17:D17"/>
    <mergeCell ref="A13:B13"/>
    <mergeCell ref="C13:H13"/>
    <mergeCell ref="A15:B15"/>
    <mergeCell ref="E17:F17"/>
    <mergeCell ref="E19:G19"/>
    <mergeCell ref="A8:H8"/>
    <mergeCell ref="A7:H7"/>
    <mergeCell ref="A6:H6"/>
    <mergeCell ref="A19:A20"/>
    <mergeCell ref="B19:B20"/>
    <mergeCell ref="C19:C20"/>
    <mergeCell ref="D19:D20"/>
    <mergeCell ref="H19:H20"/>
    <mergeCell ref="A9:I9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3"/>
  <sheetViews>
    <sheetView view="pageBreakPreview" zoomScaleSheetLayoutView="100" zoomScalePageLayoutView="0" workbookViewId="0" topLeftCell="A31">
      <selection activeCell="A17" sqref="A17:D17"/>
    </sheetView>
  </sheetViews>
  <sheetFormatPr defaultColWidth="9.140625" defaultRowHeight="15"/>
  <cols>
    <col min="1" max="1" width="9.00390625" style="47" customWidth="1"/>
    <col min="2" max="2" width="35.28125" style="47" customWidth="1"/>
    <col min="3" max="3" width="8.28125" style="47" customWidth="1"/>
    <col min="4" max="4" width="9.140625" style="47" customWidth="1"/>
    <col min="5" max="5" width="7.28125" style="47" customWidth="1"/>
    <col min="6" max="6" width="8.140625" style="47" customWidth="1"/>
    <col min="7" max="7" width="8.28125" style="47" customWidth="1"/>
    <col min="8" max="16384" width="9.140625" style="47" customWidth="1"/>
  </cols>
  <sheetData>
    <row r="1" ht="12.75">
      <c r="E1" s="48" t="s">
        <v>200</v>
      </c>
    </row>
    <row r="2" ht="12.75">
      <c r="E2" s="49" t="s">
        <v>201</v>
      </c>
    </row>
    <row r="3" ht="12.75">
      <c r="E3" s="47" t="s">
        <v>202</v>
      </c>
    </row>
    <row r="4" ht="12.75">
      <c r="E4" s="47" t="s">
        <v>203</v>
      </c>
    </row>
    <row r="6" spans="1:9" ht="12.75">
      <c r="A6" s="922" t="s">
        <v>265</v>
      </c>
      <c r="B6" s="922"/>
      <c r="C6" s="922"/>
      <c r="D6" s="922"/>
      <c r="E6" s="922"/>
      <c r="F6" s="922"/>
      <c r="G6" s="922"/>
      <c r="H6" s="922"/>
      <c r="I6" s="50"/>
    </row>
    <row r="7" spans="1:9" ht="12.75">
      <c r="A7" s="933" t="s">
        <v>151</v>
      </c>
      <c r="B7" s="933"/>
      <c r="C7" s="933"/>
      <c r="D7" s="933"/>
      <c r="E7" s="933"/>
      <c r="F7" s="933"/>
      <c r="G7" s="933"/>
      <c r="H7" s="933"/>
      <c r="I7" s="48"/>
    </row>
    <row r="8" spans="1:9" ht="12.75" customHeight="1">
      <c r="A8" s="923" t="s">
        <v>274</v>
      </c>
      <c r="B8" s="923"/>
      <c r="C8" s="923"/>
      <c r="D8" s="923"/>
      <c r="E8" s="923"/>
      <c r="F8" s="923"/>
      <c r="G8" s="923"/>
      <c r="H8" s="923"/>
      <c r="I8" s="74"/>
    </row>
    <row r="9" spans="1:9" s="51" customFormat="1" ht="11.25">
      <c r="A9" s="932" t="s">
        <v>121</v>
      </c>
      <c r="B9" s="932"/>
      <c r="C9" s="932"/>
      <c r="D9" s="932"/>
      <c r="E9" s="932"/>
      <c r="F9" s="932"/>
      <c r="G9" s="932"/>
      <c r="H9" s="932"/>
      <c r="I9" s="932"/>
    </row>
    <row r="10" spans="1:9" s="51" customFormat="1" ht="11.25">
      <c r="A10" s="75"/>
      <c r="B10" s="75"/>
      <c r="C10" s="75"/>
      <c r="D10" s="75"/>
      <c r="E10" s="75"/>
      <c r="F10" s="75"/>
      <c r="G10" s="75"/>
      <c r="H10" s="75"/>
      <c r="I10" s="75"/>
    </row>
    <row r="11" spans="1:8" ht="25.5" customHeight="1">
      <c r="A11" s="916" t="s">
        <v>296</v>
      </c>
      <c r="B11" s="916"/>
      <c r="C11" s="916"/>
      <c r="D11" s="916"/>
      <c r="E11" s="916"/>
      <c r="F11" s="916"/>
      <c r="G11" s="916"/>
      <c r="H11" s="916"/>
    </row>
    <row r="12" spans="1:8" ht="12.75">
      <c r="A12" s="42"/>
      <c r="B12" s="42"/>
      <c r="C12" s="42"/>
      <c r="D12" s="42"/>
      <c r="E12" s="42"/>
      <c r="F12" s="42"/>
      <c r="G12" s="42"/>
      <c r="H12" s="42"/>
    </row>
    <row r="13" spans="1:30" s="35" customFormat="1" ht="15.75" customHeight="1">
      <c r="A13" s="918" t="s">
        <v>118</v>
      </c>
      <c r="B13" s="918"/>
      <c r="C13" s="934" t="s">
        <v>286</v>
      </c>
      <c r="D13" s="934"/>
      <c r="E13" s="934"/>
      <c r="F13" s="934"/>
      <c r="G13" s="934"/>
      <c r="H13" s="934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1" s="35" customFormat="1" ht="15.75" customHeight="1">
      <c r="A14" s="36"/>
      <c r="B14" s="24"/>
      <c r="C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3"/>
    </row>
    <row r="15" spans="1:35" s="35" customFormat="1" ht="15.75" customHeight="1">
      <c r="A15" s="918" t="s">
        <v>119</v>
      </c>
      <c r="B15" s="918"/>
      <c r="C15" s="44" t="s">
        <v>68</v>
      </c>
      <c r="D15" s="41"/>
      <c r="E15" s="41"/>
      <c r="F15" s="41"/>
      <c r="G15" s="4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5" customFormat="1" ht="15.75" customHeight="1">
      <c r="A16" s="68"/>
      <c r="B16" s="68"/>
      <c r="C16" s="44"/>
      <c r="D16" s="41"/>
      <c r="E16" s="41"/>
      <c r="F16" s="41"/>
      <c r="G16" s="4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s="46" customFormat="1" ht="21.75" customHeight="1">
      <c r="A17" s="917" t="s">
        <v>120</v>
      </c>
      <c r="B17" s="917"/>
      <c r="C17" s="917"/>
      <c r="D17" s="917"/>
      <c r="E17" s="945" t="s">
        <v>287</v>
      </c>
      <c r="F17" s="946"/>
      <c r="G17" s="72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s="46" customFormat="1" ht="21.75" customHeight="1" thickBot="1">
      <c r="A18" s="69"/>
      <c r="B18" s="69"/>
      <c r="C18" s="69"/>
      <c r="D18" s="69"/>
      <c r="E18" s="71"/>
      <c r="F18" s="72"/>
      <c r="G18" s="72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8" ht="45" customHeight="1">
      <c r="A19" s="924" t="s">
        <v>69</v>
      </c>
      <c r="B19" s="926" t="s">
        <v>70</v>
      </c>
      <c r="C19" s="928" t="s">
        <v>189</v>
      </c>
      <c r="D19" s="930" t="s">
        <v>71</v>
      </c>
      <c r="E19" s="941" t="s">
        <v>122</v>
      </c>
      <c r="F19" s="926"/>
      <c r="G19" s="942"/>
      <c r="H19" s="943" t="s">
        <v>123</v>
      </c>
    </row>
    <row r="20" spans="1:8" ht="60">
      <c r="A20" s="925"/>
      <c r="B20" s="927"/>
      <c r="C20" s="929"/>
      <c r="D20" s="931"/>
      <c r="E20" s="354" t="s">
        <v>14</v>
      </c>
      <c r="F20" s="354" t="s">
        <v>190</v>
      </c>
      <c r="G20" s="355" t="s">
        <v>188</v>
      </c>
      <c r="H20" s="944"/>
    </row>
    <row r="21" spans="1:8" s="8" customFormat="1" ht="12" thickBot="1">
      <c r="A21" s="356">
        <v>1</v>
      </c>
      <c r="B21" s="357">
        <v>2</v>
      </c>
      <c r="C21" s="358">
        <v>3</v>
      </c>
      <c r="D21" s="359">
        <v>4</v>
      </c>
      <c r="E21" s="359">
        <v>5</v>
      </c>
      <c r="F21" s="359">
        <v>6</v>
      </c>
      <c r="G21" s="360"/>
      <c r="H21" s="361">
        <v>7</v>
      </c>
    </row>
    <row r="22" spans="1:8" ht="13.5" thickBot="1">
      <c r="A22" s="362"/>
      <c r="B22" s="363" t="s">
        <v>191</v>
      </c>
      <c r="C22" s="76">
        <v>83</v>
      </c>
      <c r="D22" s="364">
        <v>4482</v>
      </c>
      <c r="E22" s="364">
        <v>2988</v>
      </c>
      <c r="F22" s="364">
        <v>1702</v>
      </c>
      <c r="G22" s="365">
        <v>18</v>
      </c>
      <c r="H22" s="366"/>
    </row>
    <row r="23" spans="1:8" ht="26.25" thickBot="1">
      <c r="A23" s="362" t="s">
        <v>131</v>
      </c>
      <c r="B23" s="363" t="s">
        <v>132</v>
      </c>
      <c r="C23" s="76"/>
      <c r="D23" s="364">
        <v>930</v>
      </c>
      <c r="E23" s="364">
        <v>620</v>
      </c>
      <c r="F23" s="364">
        <v>516</v>
      </c>
      <c r="G23" s="364"/>
      <c r="H23" s="367"/>
    </row>
    <row r="24" spans="1:8" ht="12.75">
      <c r="A24" s="368" t="s">
        <v>154</v>
      </c>
      <c r="B24" s="369" t="s">
        <v>155</v>
      </c>
      <c r="C24" s="370"/>
      <c r="D24" s="371"/>
      <c r="E24" s="371">
        <v>48</v>
      </c>
      <c r="F24" s="371">
        <v>8</v>
      </c>
      <c r="G24" s="372"/>
      <c r="H24" s="373">
        <v>2</v>
      </c>
    </row>
    <row r="25" spans="1:8" ht="12.75">
      <c r="A25" s="374" t="s">
        <v>156</v>
      </c>
      <c r="B25" s="375" t="s">
        <v>157</v>
      </c>
      <c r="C25" s="376"/>
      <c r="D25" s="377"/>
      <c r="E25" s="377">
        <v>48</v>
      </c>
      <c r="F25" s="377">
        <v>8</v>
      </c>
      <c r="G25" s="378"/>
      <c r="H25" s="379">
        <v>1</v>
      </c>
    </row>
    <row r="26" spans="1:8" ht="12.75">
      <c r="A26" s="374" t="s">
        <v>158</v>
      </c>
      <c r="B26" s="375" t="s">
        <v>277</v>
      </c>
      <c r="C26" s="376"/>
      <c r="D26" s="377"/>
      <c r="E26" s="377">
        <v>48</v>
      </c>
      <c r="F26" s="377">
        <v>24</v>
      </c>
      <c r="G26" s="378"/>
      <c r="H26" s="379">
        <v>4</v>
      </c>
    </row>
    <row r="27" spans="1:8" ht="12.75">
      <c r="A27" s="383" t="s">
        <v>160</v>
      </c>
      <c r="B27" s="380" t="s">
        <v>159</v>
      </c>
      <c r="C27" s="381"/>
      <c r="D27" s="377"/>
      <c r="E27" s="377">
        <v>238</v>
      </c>
      <c r="F27" s="377">
        <v>238</v>
      </c>
      <c r="G27" s="378"/>
      <c r="H27" s="382" t="s">
        <v>288</v>
      </c>
    </row>
    <row r="28" spans="1:8" ht="13.5" thickBot="1">
      <c r="A28" s="383" t="s">
        <v>276</v>
      </c>
      <c r="B28" s="384" t="s">
        <v>161</v>
      </c>
      <c r="C28" s="407"/>
      <c r="D28" s="385">
        <v>476</v>
      </c>
      <c r="E28" s="385">
        <v>238</v>
      </c>
      <c r="F28" s="385">
        <v>238</v>
      </c>
      <c r="G28" s="386"/>
      <c r="H28" s="387" t="s">
        <v>288</v>
      </c>
    </row>
    <row r="29" spans="1:8" ht="26.25" thickBot="1">
      <c r="A29" s="362" t="s">
        <v>162</v>
      </c>
      <c r="B29" s="388" t="s">
        <v>163</v>
      </c>
      <c r="C29" s="408"/>
      <c r="D29" s="364">
        <v>144</v>
      </c>
      <c r="E29" s="364">
        <v>96</v>
      </c>
      <c r="F29" s="409">
        <v>50</v>
      </c>
      <c r="G29" s="409"/>
      <c r="H29" s="410"/>
    </row>
    <row r="30" spans="1:8" ht="12.75">
      <c r="A30" s="368" t="s">
        <v>164</v>
      </c>
      <c r="B30" s="369" t="s">
        <v>34</v>
      </c>
      <c r="C30" s="411"/>
      <c r="D30" s="371"/>
      <c r="E30" s="371"/>
      <c r="F30" s="412"/>
      <c r="G30" s="412"/>
      <c r="H30" s="373">
        <v>1</v>
      </c>
    </row>
    <row r="31" spans="1:8" ht="26.25" thickBot="1">
      <c r="A31" s="374" t="s">
        <v>165</v>
      </c>
      <c r="B31" s="375" t="s">
        <v>142</v>
      </c>
      <c r="C31" s="376"/>
      <c r="D31" s="377"/>
      <c r="E31" s="377"/>
      <c r="F31" s="413"/>
      <c r="G31" s="413"/>
      <c r="H31" s="414"/>
    </row>
    <row r="32" spans="1:8" ht="13.5" thickBot="1">
      <c r="A32" s="389" t="s">
        <v>166</v>
      </c>
      <c r="B32" s="388" t="s">
        <v>77</v>
      </c>
      <c r="C32" s="408"/>
      <c r="D32" s="364">
        <v>3408</v>
      </c>
      <c r="E32" s="364">
        <v>2272</v>
      </c>
      <c r="F32" s="364">
        <v>1136</v>
      </c>
      <c r="G32" s="364"/>
      <c r="H32" s="415"/>
    </row>
    <row r="33" spans="1:8" ht="12.75">
      <c r="A33" s="390" t="s">
        <v>36</v>
      </c>
      <c r="B33" s="391" t="s">
        <v>167</v>
      </c>
      <c r="C33" s="411"/>
      <c r="D33" s="372">
        <v>768</v>
      </c>
      <c r="E33" s="372">
        <v>512</v>
      </c>
      <c r="F33" s="372">
        <v>256</v>
      </c>
      <c r="G33" s="372"/>
      <c r="H33" s="416"/>
    </row>
    <row r="34" spans="1:8" ht="12.75">
      <c r="A34" s="374" t="s">
        <v>168</v>
      </c>
      <c r="B34" s="380" t="s">
        <v>241</v>
      </c>
      <c r="C34" s="417"/>
      <c r="D34" s="377"/>
      <c r="E34" s="377"/>
      <c r="F34" s="377"/>
      <c r="G34" s="377"/>
      <c r="H34" s="382" t="s">
        <v>194</v>
      </c>
    </row>
    <row r="35" spans="1:8" ht="12.75">
      <c r="A35" s="374" t="s">
        <v>169</v>
      </c>
      <c r="B35" s="375" t="s">
        <v>242</v>
      </c>
      <c r="C35" s="417"/>
      <c r="D35" s="377"/>
      <c r="E35" s="377"/>
      <c r="F35" s="377"/>
      <c r="G35" s="377"/>
      <c r="H35" s="382" t="s">
        <v>194</v>
      </c>
    </row>
    <row r="36" spans="1:8" ht="25.5">
      <c r="A36" s="374" t="s">
        <v>170</v>
      </c>
      <c r="B36" s="375" t="s">
        <v>206</v>
      </c>
      <c r="C36" s="417"/>
      <c r="D36" s="377"/>
      <c r="E36" s="377"/>
      <c r="F36" s="377"/>
      <c r="G36" s="377"/>
      <c r="H36" s="382" t="s">
        <v>194</v>
      </c>
    </row>
    <row r="37" spans="1:8" ht="12.75">
      <c r="A37" s="374" t="s">
        <v>171</v>
      </c>
      <c r="B37" s="380" t="s">
        <v>243</v>
      </c>
      <c r="C37" s="417"/>
      <c r="D37" s="377"/>
      <c r="E37" s="377"/>
      <c r="F37" s="377"/>
      <c r="G37" s="377"/>
      <c r="H37" s="382" t="s">
        <v>194</v>
      </c>
    </row>
    <row r="38" spans="1:8" ht="12.75">
      <c r="A38" s="374" t="s">
        <v>172</v>
      </c>
      <c r="B38" s="375" t="s">
        <v>207</v>
      </c>
      <c r="C38" s="417"/>
      <c r="D38" s="377"/>
      <c r="E38" s="377"/>
      <c r="F38" s="377"/>
      <c r="G38" s="377"/>
      <c r="H38" s="382" t="s">
        <v>195</v>
      </c>
    </row>
    <row r="39" spans="1:8" ht="25.5">
      <c r="A39" s="374" t="s">
        <v>173</v>
      </c>
      <c r="B39" s="375" t="s">
        <v>144</v>
      </c>
      <c r="C39" s="417"/>
      <c r="D39" s="377"/>
      <c r="E39" s="377"/>
      <c r="F39" s="377"/>
      <c r="G39" s="377"/>
      <c r="H39" s="382" t="s">
        <v>196</v>
      </c>
    </row>
    <row r="40" spans="1:8" ht="12.75">
      <c r="A40" s="374" t="s">
        <v>175</v>
      </c>
      <c r="B40" s="375" t="s">
        <v>222</v>
      </c>
      <c r="C40" s="417"/>
      <c r="D40" s="377"/>
      <c r="E40" s="377"/>
      <c r="F40" s="377"/>
      <c r="G40" s="377"/>
      <c r="H40" s="382" t="s">
        <v>236</v>
      </c>
    </row>
    <row r="41" spans="1:8" ht="25.5">
      <c r="A41" s="383" t="s">
        <v>176</v>
      </c>
      <c r="B41" s="392" t="s">
        <v>174</v>
      </c>
      <c r="C41" s="417"/>
      <c r="D41" s="377"/>
      <c r="E41" s="377"/>
      <c r="F41" s="377"/>
      <c r="G41" s="377"/>
      <c r="H41" s="382" t="s">
        <v>236</v>
      </c>
    </row>
    <row r="42" spans="1:8" ht="12.75">
      <c r="A42" s="383" t="s">
        <v>177</v>
      </c>
      <c r="B42" s="393" t="s">
        <v>52</v>
      </c>
      <c r="C42" s="417"/>
      <c r="D42" s="377"/>
      <c r="E42" s="377"/>
      <c r="F42" s="377"/>
      <c r="G42" s="377"/>
      <c r="H42" s="382" t="s">
        <v>236</v>
      </c>
    </row>
    <row r="43" spans="1:8" ht="13.5" thickBot="1">
      <c r="A43" s="383" t="s">
        <v>185</v>
      </c>
      <c r="B43" s="393" t="s">
        <v>53</v>
      </c>
      <c r="C43" s="407"/>
      <c r="D43" s="385"/>
      <c r="E43" s="385">
        <v>68</v>
      </c>
      <c r="F43" s="385">
        <v>48</v>
      </c>
      <c r="G43" s="386"/>
      <c r="H43" s="387" t="s">
        <v>195</v>
      </c>
    </row>
    <row r="44" spans="1:8" ht="13.5" thickBot="1">
      <c r="A44" s="362" t="s">
        <v>38</v>
      </c>
      <c r="B44" s="388" t="s">
        <v>39</v>
      </c>
      <c r="C44" s="408"/>
      <c r="D44" s="364">
        <v>2640</v>
      </c>
      <c r="E44" s="364">
        <v>1760</v>
      </c>
      <c r="F44" s="409">
        <v>880</v>
      </c>
      <c r="G44" s="364"/>
      <c r="H44" s="415"/>
    </row>
    <row r="45" spans="1:8" ht="39" thickBot="1">
      <c r="A45" s="362" t="s">
        <v>40</v>
      </c>
      <c r="B45" s="394" t="s">
        <v>209</v>
      </c>
      <c r="C45" s="408"/>
      <c r="D45" s="364"/>
      <c r="E45" s="364"/>
      <c r="F45" s="364"/>
      <c r="G45" s="364"/>
      <c r="H45" s="415" t="s">
        <v>194</v>
      </c>
    </row>
    <row r="46" spans="1:8" ht="25.5">
      <c r="A46" s="395" t="s">
        <v>178</v>
      </c>
      <c r="B46" s="396" t="s">
        <v>244</v>
      </c>
      <c r="C46" s="418"/>
      <c r="D46" s="419"/>
      <c r="E46" s="419"/>
      <c r="F46" s="419"/>
      <c r="G46" s="419"/>
      <c r="H46" s="420" t="s">
        <v>289</v>
      </c>
    </row>
    <row r="47" spans="1:8" ht="26.25" thickBot="1">
      <c r="A47" s="397" t="s">
        <v>213</v>
      </c>
      <c r="B47" s="398" t="s">
        <v>245</v>
      </c>
      <c r="C47" s="376"/>
      <c r="D47" s="377"/>
      <c r="E47" s="377"/>
      <c r="F47" s="377"/>
      <c r="G47" s="385"/>
      <c r="H47" s="421" t="s">
        <v>194</v>
      </c>
    </row>
    <row r="48" spans="1:8" ht="26.25" thickBot="1">
      <c r="A48" s="362" t="s">
        <v>54</v>
      </c>
      <c r="B48" s="399" t="s">
        <v>246</v>
      </c>
      <c r="C48" s="408"/>
      <c r="D48" s="364"/>
      <c r="E48" s="364"/>
      <c r="F48" s="364"/>
      <c r="G48" s="364"/>
      <c r="H48" s="415" t="s">
        <v>290</v>
      </c>
    </row>
    <row r="49" spans="1:8" ht="26.25" thickBot="1">
      <c r="A49" s="395" t="s">
        <v>179</v>
      </c>
      <c r="B49" s="396" t="s">
        <v>214</v>
      </c>
      <c r="C49" s="422"/>
      <c r="D49" s="419"/>
      <c r="E49" s="419"/>
      <c r="F49" s="419"/>
      <c r="G49" s="423"/>
      <c r="H49" s="421" t="s">
        <v>290</v>
      </c>
    </row>
    <row r="50" spans="1:8" ht="26.25" thickBot="1">
      <c r="A50" s="362" t="s">
        <v>56</v>
      </c>
      <c r="B50" s="399" t="s">
        <v>294</v>
      </c>
      <c r="C50" s="408"/>
      <c r="D50" s="364"/>
      <c r="E50" s="364"/>
      <c r="F50" s="364"/>
      <c r="G50" s="364"/>
      <c r="H50" s="415" t="s">
        <v>196</v>
      </c>
    </row>
    <row r="51" spans="1:8" ht="39" thickBot="1">
      <c r="A51" s="395" t="s">
        <v>180</v>
      </c>
      <c r="B51" s="396" t="s">
        <v>291</v>
      </c>
      <c r="C51" s="422"/>
      <c r="D51" s="419"/>
      <c r="E51" s="419"/>
      <c r="F51" s="419"/>
      <c r="G51" s="423"/>
      <c r="H51" s="421" t="s">
        <v>196</v>
      </c>
    </row>
    <row r="52" spans="1:8" ht="54.75" customHeight="1" thickBot="1">
      <c r="A52" s="362" t="s">
        <v>148</v>
      </c>
      <c r="B52" s="149" t="s">
        <v>279</v>
      </c>
      <c r="C52" s="424"/>
      <c r="D52" s="425"/>
      <c r="E52" s="425"/>
      <c r="F52" s="425"/>
      <c r="G52" s="425"/>
      <c r="H52" s="415" t="s">
        <v>195</v>
      </c>
    </row>
    <row r="53" spans="1:8" ht="39" thickBot="1">
      <c r="A53" s="395" t="s">
        <v>181</v>
      </c>
      <c r="B53" s="154" t="s">
        <v>280</v>
      </c>
      <c r="C53" s="407"/>
      <c r="D53" s="385"/>
      <c r="E53" s="385"/>
      <c r="F53" s="385"/>
      <c r="G53" s="386"/>
      <c r="H53" s="421" t="s">
        <v>195</v>
      </c>
    </row>
    <row r="54" spans="1:8" ht="39" thickBot="1">
      <c r="A54" s="362" t="s">
        <v>281</v>
      </c>
      <c r="B54" s="200" t="s">
        <v>295</v>
      </c>
      <c r="C54" s="408"/>
      <c r="D54" s="364"/>
      <c r="E54" s="364"/>
      <c r="F54" s="364"/>
      <c r="G54" s="364"/>
      <c r="H54" s="415" t="s">
        <v>236</v>
      </c>
    </row>
    <row r="55" spans="1:8" ht="13.5" thickBot="1">
      <c r="A55" s="400"/>
      <c r="B55" s="399" t="s">
        <v>248</v>
      </c>
      <c r="C55" s="426">
        <v>36</v>
      </c>
      <c r="D55" s="427">
        <v>1944</v>
      </c>
      <c r="E55" s="428">
        <v>1296</v>
      </c>
      <c r="F55" s="428">
        <v>496</v>
      </c>
      <c r="G55" s="428"/>
      <c r="H55" s="429"/>
    </row>
    <row r="56" spans="1:8" ht="13.5" thickBot="1">
      <c r="A56" s="401"/>
      <c r="B56" s="402" t="s">
        <v>187</v>
      </c>
      <c r="C56" s="430">
        <v>119</v>
      </c>
      <c r="D56" s="364">
        <v>6426</v>
      </c>
      <c r="E56" s="364">
        <v>4284</v>
      </c>
      <c r="F56" s="364">
        <v>2198</v>
      </c>
      <c r="G56" s="364"/>
      <c r="H56" s="415"/>
    </row>
    <row r="57" spans="1:8" ht="12.75">
      <c r="A57" s="403" t="s">
        <v>57</v>
      </c>
      <c r="B57" s="404" t="s">
        <v>2</v>
      </c>
      <c r="C57" s="935">
        <v>29</v>
      </c>
      <c r="D57" s="372"/>
      <c r="E57" s="937">
        <v>1044</v>
      </c>
      <c r="F57" s="372"/>
      <c r="G57" s="372"/>
      <c r="H57" s="939" t="s">
        <v>288</v>
      </c>
    </row>
    <row r="58" spans="1:8" ht="25.5">
      <c r="A58" s="403" t="s">
        <v>58</v>
      </c>
      <c r="B58" s="405" t="s">
        <v>186</v>
      </c>
      <c r="C58" s="936"/>
      <c r="D58" s="372"/>
      <c r="E58" s="938"/>
      <c r="F58" s="372"/>
      <c r="G58" s="372"/>
      <c r="H58" s="940"/>
    </row>
    <row r="59" spans="1:8" ht="25.5">
      <c r="A59" s="403" t="s">
        <v>183</v>
      </c>
      <c r="B59" s="405" t="s">
        <v>184</v>
      </c>
      <c r="C59" s="417">
        <v>4</v>
      </c>
      <c r="D59" s="378"/>
      <c r="E59" s="378"/>
      <c r="F59" s="378"/>
      <c r="G59" s="378"/>
      <c r="H59" s="382" t="s">
        <v>236</v>
      </c>
    </row>
    <row r="60" spans="1:8" ht="12.75">
      <c r="A60" s="403" t="s">
        <v>59</v>
      </c>
      <c r="B60" s="405" t="s">
        <v>4</v>
      </c>
      <c r="C60" s="417">
        <v>7</v>
      </c>
      <c r="D60" s="378"/>
      <c r="E60" s="378"/>
      <c r="F60" s="378"/>
      <c r="G60" s="378"/>
      <c r="H60" s="382"/>
    </row>
    <row r="61" spans="1:8" ht="12.75">
      <c r="A61" s="403" t="s">
        <v>61</v>
      </c>
      <c r="B61" s="405" t="s">
        <v>5</v>
      </c>
      <c r="C61" s="417">
        <v>6</v>
      </c>
      <c r="D61" s="378"/>
      <c r="E61" s="378"/>
      <c r="F61" s="378"/>
      <c r="G61" s="378"/>
      <c r="H61" s="382"/>
    </row>
    <row r="62" spans="1:8" ht="25.5">
      <c r="A62" s="433" t="s">
        <v>62</v>
      </c>
      <c r="B62" s="393" t="s">
        <v>63</v>
      </c>
      <c r="C62" s="376">
        <v>4</v>
      </c>
      <c r="D62" s="378"/>
      <c r="E62" s="378"/>
      <c r="F62" s="378"/>
      <c r="G62" s="378"/>
      <c r="H62" s="382"/>
    </row>
    <row r="63" spans="1:8" ht="25.5">
      <c r="A63" s="433" t="s">
        <v>64</v>
      </c>
      <c r="B63" s="434" t="s">
        <v>65</v>
      </c>
      <c r="C63" s="376">
        <v>2</v>
      </c>
      <c r="D63" s="378"/>
      <c r="E63" s="378"/>
      <c r="F63" s="378"/>
      <c r="G63" s="378"/>
      <c r="H63" s="382"/>
    </row>
    <row r="64" spans="1:8" ht="13.5" thickBot="1">
      <c r="A64" s="403" t="s">
        <v>66</v>
      </c>
      <c r="B64" s="406" t="s">
        <v>67</v>
      </c>
      <c r="C64" s="407">
        <v>34</v>
      </c>
      <c r="D64" s="386"/>
      <c r="E64" s="386"/>
      <c r="F64" s="386"/>
      <c r="G64" s="431"/>
      <c r="H64" s="387"/>
    </row>
    <row r="65" spans="1:8" ht="13.5" thickBot="1">
      <c r="A65" s="80"/>
      <c r="B65" s="79" t="s">
        <v>182</v>
      </c>
      <c r="C65" s="408">
        <v>199</v>
      </c>
      <c r="D65" s="364"/>
      <c r="E65" s="364"/>
      <c r="F65" s="364"/>
      <c r="G65" s="432"/>
      <c r="H65" s="415"/>
    </row>
    <row r="66" spans="1:8" ht="12.75">
      <c r="A66" s="73"/>
      <c r="B66" s="70"/>
      <c r="C66" s="77"/>
      <c r="D66" s="77"/>
      <c r="E66" s="77"/>
      <c r="F66" s="77"/>
      <c r="G66" s="77"/>
      <c r="H66" s="78"/>
    </row>
    <row r="67" spans="1:8" ht="12.75">
      <c r="A67" s="73"/>
      <c r="B67" s="70"/>
      <c r="C67" s="77"/>
      <c r="D67" s="77"/>
      <c r="E67" s="77"/>
      <c r="F67" s="77"/>
      <c r="G67" s="77"/>
      <c r="H67" s="78"/>
    </row>
    <row r="68" spans="1:8" ht="12.75">
      <c r="A68" s="73"/>
      <c r="B68" s="70"/>
      <c r="C68" s="77"/>
      <c r="D68" s="77"/>
      <c r="E68" s="77"/>
      <c r="F68" s="77"/>
      <c r="G68" s="77"/>
      <c r="H68" s="78"/>
    </row>
    <row r="69" s="35" customFormat="1" ht="12.75">
      <c r="A69" s="40" t="s">
        <v>292</v>
      </c>
    </row>
    <row r="70" s="35" customFormat="1" ht="12.75">
      <c r="A70" s="37" t="s">
        <v>197</v>
      </c>
    </row>
    <row r="71" spans="1:16" s="1" customFormat="1" ht="12.75">
      <c r="A71" s="37" t="s">
        <v>293</v>
      </c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</row>
    <row r="72" spans="4:12" s="35" customFormat="1" ht="12.75">
      <c r="D72" s="36"/>
      <c r="E72" s="36"/>
      <c r="F72" s="36"/>
      <c r="G72" s="36"/>
      <c r="H72" s="36"/>
      <c r="I72" s="36"/>
      <c r="J72" s="36"/>
      <c r="K72" s="36"/>
      <c r="L72" s="36"/>
    </row>
    <row r="73" spans="4:11" s="35" customFormat="1" ht="12.75">
      <c r="D73" s="36"/>
      <c r="E73" s="36"/>
      <c r="F73" s="36"/>
      <c r="G73" s="36"/>
      <c r="H73" s="36"/>
      <c r="I73" s="36"/>
      <c r="J73" s="36"/>
      <c r="K73" s="36"/>
    </row>
  </sheetData>
  <sheetProtection/>
  <mergeCells count="19">
    <mergeCell ref="C13:H13"/>
    <mergeCell ref="A17:D17"/>
    <mergeCell ref="C57:C58"/>
    <mergeCell ref="E57:E58"/>
    <mergeCell ref="H57:H58"/>
    <mergeCell ref="E19:G19"/>
    <mergeCell ref="H19:H20"/>
    <mergeCell ref="E17:F17"/>
    <mergeCell ref="A15:B15"/>
    <mergeCell ref="A6:H6"/>
    <mergeCell ref="A8:H8"/>
    <mergeCell ref="A19:A20"/>
    <mergeCell ref="B19:B20"/>
    <mergeCell ref="C19:C20"/>
    <mergeCell ref="D19:D20"/>
    <mergeCell ref="A9:I9"/>
    <mergeCell ref="A11:H11"/>
    <mergeCell ref="A7:H7"/>
    <mergeCell ref="A13:B13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G13" sqref="G13"/>
    </sheetView>
  </sheetViews>
  <sheetFormatPr defaultColWidth="9.140625" defaultRowHeight="15"/>
  <cols>
    <col min="1" max="1" width="5.57421875" style="183" customWidth="1"/>
    <col min="2" max="2" width="9.140625" style="183" hidden="1" customWidth="1"/>
    <col min="3" max="3" width="54.57421875" style="183" customWidth="1"/>
    <col min="4" max="16384" width="9.140625" style="183" customWidth="1"/>
  </cols>
  <sheetData>
    <row r="1" spans="1:3" s="707" customFormat="1" ht="63" customHeight="1">
      <c r="A1" s="953" t="s">
        <v>450</v>
      </c>
      <c r="B1" s="954"/>
      <c r="C1" s="954"/>
    </row>
    <row r="2" spans="1:3" ht="15.75">
      <c r="A2" s="184"/>
      <c r="B2" s="184"/>
      <c r="C2" s="184"/>
    </row>
    <row r="3" spans="1:3" ht="15.75">
      <c r="A3" s="950" t="s">
        <v>266</v>
      </c>
      <c r="B3" s="951"/>
      <c r="C3" s="952"/>
    </row>
    <row r="4" spans="1:3" s="188" customFormat="1" ht="15.75">
      <c r="A4" s="185">
        <v>1</v>
      </c>
      <c r="B4" s="186"/>
      <c r="C4" s="187" t="s">
        <v>303</v>
      </c>
    </row>
    <row r="5" spans="1:3" s="188" customFormat="1" ht="15.75">
      <c r="A5" s="185">
        <v>2</v>
      </c>
      <c r="B5" s="186"/>
      <c r="C5" s="187" t="s">
        <v>267</v>
      </c>
    </row>
    <row r="6" spans="1:3" s="188" customFormat="1" ht="31.5">
      <c r="A6" s="185">
        <v>3</v>
      </c>
      <c r="B6" s="186"/>
      <c r="C6" s="189" t="s">
        <v>451</v>
      </c>
    </row>
    <row r="7" spans="1:3" s="188" customFormat="1" ht="15.75">
      <c r="A7" s="185">
        <v>4</v>
      </c>
      <c r="B7" s="186"/>
      <c r="C7" s="189" t="s">
        <v>452</v>
      </c>
    </row>
    <row r="8" spans="1:3" s="188" customFormat="1" ht="31.5">
      <c r="A8" s="185">
        <v>5</v>
      </c>
      <c r="B8" s="186"/>
      <c r="C8" s="189" t="s">
        <v>453</v>
      </c>
    </row>
    <row r="9" spans="1:3" s="188" customFormat="1" ht="15.75">
      <c r="A9" s="185">
        <v>6</v>
      </c>
      <c r="B9" s="186"/>
      <c r="C9" s="187" t="s">
        <v>304</v>
      </c>
    </row>
    <row r="10" spans="1:3" ht="19.5" customHeight="1">
      <c r="A10" s="947" t="s">
        <v>268</v>
      </c>
      <c r="B10" s="948"/>
      <c r="C10" s="949"/>
    </row>
    <row r="11" spans="1:3" ht="19.5" customHeight="1">
      <c r="A11" s="437">
        <v>1</v>
      </c>
      <c r="B11" s="435"/>
      <c r="C11" s="436" t="s">
        <v>454</v>
      </c>
    </row>
    <row r="12" spans="1:3" ht="19.5" customHeight="1">
      <c r="A12" s="437">
        <v>2</v>
      </c>
      <c r="B12" s="435"/>
      <c r="C12" s="436" t="s">
        <v>455</v>
      </c>
    </row>
    <row r="13" spans="1:4" ht="19.5" customHeight="1">
      <c r="A13" s="437">
        <v>3</v>
      </c>
      <c r="B13" s="435"/>
      <c r="C13" s="189" t="s">
        <v>456</v>
      </c>
      <c r="D13" s="451"/>
    </row>
    <row r="14" spans="1:4" ht="19.5" customHeight="1">
      <c r="A14" s="947" t="s">
        <v>457</v>
      </c>
      <c r="B14" s="948"/>
      <c r="C14" s="949"/>
      <c r="D14" s="451"/>
    </row>
    <row r="15" spans="1:3" ht="15.75">
      <c r="A15" s="947" t="s">
        <v>458</v>
      </c>
      <c r="B15" s="948"/>
      <c r="C15" s="949"/>
    </row>
    <row r="16" spans="1:3" ht="19.5" customHeight="1">
      <c r="A16" s="947" t="s">
        <v>269</v>
      </c>
      <c r="B16" s="948"/>
      <c r="C16" s="949"/>
    </row>
    <row r="17" spans="1:3" ht="19.5" customHeight="1">
      <c r="A17" s="437">
        <v>1</v>
      </c>
      <c r="B17" s="956" t="s">
        <v>270</v>
      </c>
      <c r="C17" s="956"/>
    </row>
    <row r="18" spans="1:3" ht="30.75" customHeight="1">
      <c r="A18" s="437">
        <v>2</v>
      </c>
      <c r="B18" s="956" t="s">
        <v>459</v>
      </c>
      <c r="C18" s="956"/>
    </row>
    <row r="19" spans="1:3" ht="30.75" customHeight="1">
      <c r="A19" s="437">
        <v>3</v>
      </c>
      <c r="B19" s="189"/>
      <c r="C19" s="189" t="s">
        <v>465</v>
      </c>
    </row>
    <row r="20" spans="1:3" ht="15.75">
      <c r="A20" s="955" t="s">
        <v>271</v>
      </c>
      <c r="B20" s="955"/>
      <c r="C20" s="955"/>
    </row>
    <row r="21" spans="1:3" ht="15.75">
      <c r="A21" s="438">
        <v>1</v>
      </c>
      <c r="B21" s="190"/>
      <c r="C21" s="190" t="s">
        <v>460</v>
      </c>
    </row>
    <row r="22" spans="1:3" ht="15.75">
      <c r="A22" s="438">
        <v>2</v>
      </c>
      <c r="B22" s="190"/>
      <c r="C22" s="190" t="s">
        <v>272</v>
      </c>
    </row>
  </sheetData>
  <sheetProtection/>
  <mergeCells count="9">
    <mergeCell ref="A20:C20"/>
    <mergeCell ref="A10:C10"/>
    <mergeCell ref="A16:C16"/>
    <mergeCell ref="B17:C17"/>
    <mergeCell ref="B18:C18"/>
    <mergeCell ref="A14:C14"/>
    <mergeCell ref="A15:C15"/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2017-03-09T05:03:50Z</cp:lastPrinted>
  <dcterms:created xsi:type="dcterms:W3CDTF">2006-09-28T05:33:49Z</dcterms:created>
  <dcterms:modified xsi:type="dcterms:W3CDTF">2017-03-09T06:05:01Z</dcterms:modified>
  <cp:category/>
  <cp:version/>
  <cp:contentType/>
  <cp:contentStatus/>
</cp:coreProperties>
</file>